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PENELITIAN\Publikasi\1819_2 -- ELKOMIKA (target)\"/>
    </mc:Choice>
  </mc:AlternateContent>
  <bookViews>
    <workbookView xWindow="0" yWindow="0" windowWidth="16380" windowHeight="8190" tabRatio="500" activeTab="3"/>
  </bookViews>
  <sheets>
    <sheet name="sw6_UDP" sheetId="1" r:id="rId1"/>
    <sheet name="sw6_TCP" sheetId="2" r:id="rId2"/>
    <sheet name="Grafik 30 kali iterasi" sheetId="4" r:id="rId3"/>
    <sheet name="Time_Convergence" sheetId="5" r:id="rId4"/>
  </sheets>
  <calcPr calcId="152511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F13" i="4" l="1"/>
  <c r="F12" i="4"/>
  <c r="F11" i="4"/>
  <c r="F10" i="4"/>
  <c r="F9" i="4"/>
  <c r="F8" i="4"/>
  <c r="F7" i="4"/>
  <c r="F6" i="4"/>
  <c r="F5" i="4"/>
  <c r="F4" i="4"/>
  <c r="F3" i="4"/>
  <c r="F2" i="4"/>
  <c r="E30" i="4" l="1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33" i="4" l="1"/>
  <c r="E32" i="4"/>
  <c r="C25" i="4"/>
  <c r="C26" i="4" s="1"/>
  <c r="C27" i="4" s="1"/>
  <c r="C28" i="4" s="1"/>
  <c r="C29" i="4" s="1"/>
  <c r="C30" i="4" s="1"/>
  <c r="C18" i="4"/>
  <c r="C19" i="4" s="1"/>
  <c r="C20" i="4" s="1"/>
  <c r="C21" i="4" s="1"/>
  <c r="C22" i="4" s="1"/>
  <c r="C23" i="4" s="1"/>
  <c r="H13" i="4"/>
  <c r="G13" i="4"/>
  <c r="E13" i="4"/>
  <c r="H12" i="4"/>
  <c r="G12" i="4"/>
  <c r="E12" i="4"/>
  <c r="H11" i="4"/>
  <c r="G11" i="4"/>
  <c r="E11" i="4"/>
  <c r="H10" i="4"/>
  <c r="G10" i="4"/>
  <c r="E10" i="4"/>
  <c r="H9" i="4"/>
  <c r="G9" i="4"/>
  <c r="E9" i="4"/>
  <c r="H8" i="4"/>
  <c r="G8" i="4"/>
  <c r="E8" i="4"/>
  <c r="H7" i="4"/>
  <c r="G7" i="4"/>
  <c r="E7" i="4"/>
  <c r="H6" i="4"/>
  <c r="G6" i="4"/>
  <c r="E6" i="4"/>
  <c r="H5" i="4"/>
  <c r="G5" i="4"/>
  <c r="E5" i="4"/>
  <c r="H4" i="4"/>
  <c r="G4" i="4"/>
  <c r="E4" i="4"/>
  <c r="H3" i="4"/>
  <c r="G3" i="4"/>
  <c r="E3" i="4"/>
  <c r="H2" i="4"/>
  <c r="G2" i="4"/>
  <c r="E2" i="4"/>
  <c r="AD74" i="2"/>
  <c r="H30" i="4" s="1"/>
  <c r="AC74" i="2"/>
  <c r="G30" i="4" s="1"/>
  <c r="AB74" i="2"/>
  <c r="F30" i="4" s="1"/>
  <c r="AA74" i="2"/>
  <c r="Z74" i="2"/>
  <c r="H29" i="4" s="1"/>
  <c r="Y74" i="2"/>
  <c r="G29" i="4" s="1"/>
  <c r="X74" i="2"/>
  <c r="F29" i="4" s="1"/>
  <c r="W74" i="2"/>
  <c r="V74" i="2"/>
  <c r="H28" i="4" s="1"/>
  <c r="U74" i="2"/>
  <c r="G28" i="4" s="1"/>
  <c r="T74" i="2"/>
  <c r="F28" i="4" s="1"/>
  <c r="S74" i="2"/>
  <c r="R74" i="2"/>
  <c r="H27" i="4" s="1"/>
  <c r="Q74" i="2"/>
  <c r="G27" i="4" s="1"/>
  <c r="P74" i="2"/>
  <c r="F27" i="4" s="1"/>
  <c r="O74" i="2"/>
  <c r="N74" i="2"/>
  <c r="H26" i="4" s="1"/>
  <c r="M74" i="2"/>
  <c r="G26" i="4" s="1"/>
  <c r="L74" i="2"/>
  <c r="F26" i="4" s="1"/>
  <c r="K74" i="2"/>
  <c r="J74" i="2"/>
  <c r="H25" i="4" s="1"/>
  <c r="I74" i="2"/>
  <c r="G25" i="4" s="1"/>
  <c r="H74" i="2"/>
  <c r="F25" i="4" s="1"/>
  <c r="G74" i="2"/>
  <c r="F72" i="2"/>
  <c r="E72" i="2"/>
  <c r="C72" i="2"/>
  <c r="F71" i="2"/>
  <c r="E71" i="2"/>
  <c r="C71" i="2"/>
  <c r="F70" i="2"/>
  <c r="E70" i="2"/>
  <c r="C70" i="2"/>
  <c r="F69" i="2"/>
  <c r="E69" i="2"/>
  <c r="C69" i="2"/>
  <c r="F68" i="2"/>
  <c r="E68" i="2"/>
  <c r="C68" i="2"/>
  <c r="F67" i="2"/>
  <c r="E67" i="2"/>
  <c r="C67" i="2"/>
  <c r="F66" i="2"/>
  <c r="E66" i="2"/>
  <c r="C66" i="2"/>
  <c r="F65" i="2"/>
  <c r="E65" i="2"/>
  <c r="C65" i="2"/>
  <c r="F64" i="2"/>
  <c r="E64" i="2"/>
  <c r="C64" i="2"/>
  <c r="F63" i="2"/>
  <c r="E63" i="2"/>
  <c r="C63" i="2"/>
  <c r="F62" i="2"/>
  <c r="E62" i="2"/>
  <c r="C62" i="2"/>
  <c r="F61" i="2"/>
  <c r="E61" i="2"/>
  <c r="C61" i="2"/>
  <c r="F60" i="2"/>
  <c r="E60" i="2"/>
  <c r="C60" i="2"/>
  <c r="F59" i="2"/>
  <c r="E59" i="2"/>
  <c r="C59" i="2"/>
  <c r="F58" i="2"/>
  <c r="E58" i="2"/>
  <c r="C58" i="2"/>
  <c r="F57" i="2"/>
  <c r="E57" i="2"/>
  <c r="C57" i="2"/>
  <c r="F56" i="2"/>
  <c r="E56" i="2"/>
  <c r="C56" i="2"/>
  <c r="F55" i="2"/>
  <c r="E55" i="2"/>
  <c r="C55" i="2"/>
  <c r="F54" i="2"/>
  <c r="E54" i="2"/>
  <c r="C54" i="2"/>
  <c r="F53" i="2"/>
  <c r="E53" i="2"/>
  <c r="C53" i="2"/>
  <c r="F52" i="2"/>
  <c r="E52" i="2"/>
  <c r="C52" i="2"/>
  <c r="F51" i="2"/>
  <c r="E51" i="2"/>
  <c r="C51" i="2"/>
  <c r="F50" i="2"/>
  <c r="E50" i="2"/>
  <c r="C50" i="2"/>
  <c r="F49" i="2"/>
  <c r="E49" i="2"/>
  <c r="C49" i="2"/>
  <c r="F48" i="2"/>
  <c r="E48" i="2"/>
  <c r="C48" i="2"/>
  <c r="F47" i="2"/>
  <c r="E47" i="2"/>
  <c r="C47" i="2"/>
  <c r="F46" i="2"/>
  <c r="E46" i="2"/>
  <c r="C46" i="2"/>
  <c r="F45" i="2"/>
  <c r="E45" i="2"/>
  <c r="C45" i="2"/>
  <c r="F44" i="2"/>
  <c r="E44" i="2"/>
  <c r="C44" i="2"/>
  <c r="F43" i="2"/>
  <c r="E43" i="2"/>
  <c r="C43" i="2"/>
  <c r="G41" i="2"/>
  <c r="K41" i="2" s="1"/>
  <c r="O41" i="2" s="1"/>
  <c r="S41" i="2" s="1"/>
  <c r="W41" i="2" s="1"/>
  <c r="AA41" i="2" s="1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Z35" i="2"/>
  <c r="Y35" i="2"/>
  <c r="X35" i="2"/>
  <c r="W35" i="2"/>
  <c r="V35" i="2"/>
  <c r="U35" i="2"/>
  <c r="T35" i="2"/>
  <c r="S35" i="2"/>
  <c r="R35" i="2"/>
  <c r="Q35" i="2"/>
  <c r="P35" i="2"/>
  <c r="O35" i="2"/>
  <c r="N35" i="2"/>
  <c r="M35" i="2"/>
  <c r="L35" i="2"/>
  <c r="K35" i="2"/>
  <c r="J35" i="2"/>
  <c r="I35" i="2"/>
  <c r="H35" i="2"/>
  <c r="G35" i="2"/>
  <c r="F35" i="2"/>
  <c r="E35" i="2"/>
  <c r="D35" i="2"/>
  <c r="C35" i="2"/>
  <c r="AD74" i="1"/>
  <c r="H23" i="4" s="1"/>
  <c r="AC74" i="1"/>
  <c r="G23" i="4" s="1"/>
  <c r="AB74" i="1"/>
  <c r="F23" i="4" s="1"/>
  <c r="AA74" i="1"/>
  <c r="Z74" i="1"/>
  <c r="H22" i="4" s="1"/>
  <c r="Y74" i="1"/>
  <c r="G22" i="4" s="1"/>
  <c r="X74" i="1"/>
  <c r="F22" i="4" s="1"/>
  <c r="W74" i="1"/>
  <c r="V74" i="1"/>
  <c r="H21" i="4" s="1"/>
  <c r="U74" i="1"/>
  <c r="G21" i="4" s="1"/>
  <c r="T74" i="1"/>
  <c r="F21" i="4" s="1"/>
  <c r="S74" i="1"/>
  <c r="R74" i="1"/>
  <c r="H20" i="4" s="1"/>
  <c r="Q74" i="1"/>
  <c r="G20" i="4" s="1"/>
  <c r="P74" i="1"/>
  <c r="F20" i="4" s="1"/>
  <c r="O74" i="1"/>
  <c r="N74" i="1"/>
  <c r="H19" i="4" s="1"/>
  <c r="M74" i="1"/>
  <c r="G19" i="4" s="1"/>
  <c r="L74" i="1"/>
  <c r="F19" i="4" s="1"/>
  <c r="K74" i="1"/>
  <c r="J74" i="1"/>
  <c r="H18" i="4" s="1"/>
  <c r="I74" i="1"/>
  <c r="G18" i="4" s="1"/>
  <c r="H74" i="1"/>
  <c r="F18" i="4" s="1"/>
  <c r="G74" i="1"/>
  <c r="F72" i="1"/>
  <c r="E72" i="1"/>
  <c r="C72" i="1"/>
  <c r="F71" i="1"/>
  <c r="E71" i="1"/>
  <c r="C71" i="1"/>
  <c r="F70" i="1"/>
  <c r="E70" i="1"/>
  <c r="C70" i="1"/>
  <c r="F69" i="1"/>
  <c r="E69" i="1"/>
  <c r="C69" i="1"/>
  <c r="F68" i="1"/>
  <c r="E68" i="1"/>
  <c r="C68" i="1"/>
  <c r="F67" i="1"/>
  <c r="E67" i="1"/>
  <c r="C67" i="1"/>
  <c r="F66" i="1"/>
  <c r="E66" i="1"/>
  <c r="C66" i="1"/>
  <c r="F65" i="1"/>
  <c r="E65" i="1"/>
  <c r="C65" i="1"/>
  <c r="F64" i="1"/>
  <c r="E64" i="1"/>
  <c r="C64" i="1"/>
  <c r="F63" i="1"/>
  <c r="E63" i="1"/>
  <c r="C63" i="1"/>
  <c r="F62" i="1"/>
  <c r="E62" i="1"/>
  <c r="C62" i="1"/>
  <c r="F61" i="1"/>
  <c r="E61" i="1"/>
  <c r="C61" i="1"/>
  <c r="F60" i="1"/>
  <c r="E60" i="1"/>
  <c r="C60" i="1"/>
  <c r="F59" i="1"/>
  <c r="E59" i="1"/>
  <c r="C59" i="1"/>
  <c r="F58" i="1"/>
  <c r="E58" i="1"/>
  <c r="C58" i="1"/>
  <c r="F57" i="1"/>
  <c r="E57" i="1"/>
  <c r="C57" i="1"/>
  <c r="F56" i="1"/>
  <c r="E56" i="1"/>
  <c r="C56" i="1"/>
  <c r="F55" i="1"/>
  <c r="E55" i="1"/>
  <c r="C55" i="1"/>
  <c r="F54" i="1"/>
  <c r="E54" i="1"/>
  <c r="C54" i="1"/>
  <c r="F53" i="1"/>
  <c r="E53" i="1"/>
  <c r="C53" i="1"/>
  <c r="F52" i="1"/>
  <c r="E52" i="1"/>
  <c r="C52" i="1"/>
  <c r="F51" i="1"/>
  <c r="E51" i="1"/>
  <c r="C51" i="1"/>
  <c r="F50" i="1"/>
  <c r="E50" i="1"/>
  <c r="C50" i="1"/>
  <c r="F49" i="1"/>
  <c r="E49" i="1"/>
  <c r="C49" i="1"/>
  <c r="F48" i="1"/>
  <c r="E48" i="1"/>
  <c r="C48" i="1"/>
  <c r="F47" i="1"/>
  <c r="E47" i="1"/>
  <c r="C47" i="1"/>
  <c r="F46" i="1"/>
  <c r="E46" i="1"/>
  <c r="C46" i="1"/>
  <c r="F45" i="1"/>
  <c r="E45" i="1"/>
  <c r="C45" i="1"/>
  <c r="F44" i="1"/>
  <c r="E44" i="1"/>
  <c r="C44" i="1"/>
  <c r="F43" i="1"/>
  <c r="E43" i="1"/>
  <c r="C43" i="1"/>
  <c r="G41" i="1"/>
  <c r="K41" i="1" s="1"/>
  <c r="O41" i="1" s="1"/>
  <c r="S41" i="1" s="1"/>
  <c r="W41" i="1" s="1"/>
  <c r="AA41" i="1" s="1"/>
  <c r="W37" i="1"/>
  <c r="S37" i="1"/>
  <c r="O37" i="1"/>
  <c r="K37" i="1"/>
  <c r="G37" i="1"/>
  <c r="C37" i="1"/>
  <c r="W36" i="1"/>
  <c r="S36" i="1"/>
  <c r="O36" i="1"/>
  <c r="K36" i="1"/>
  <c r="G36" i="1"/>
  <c r="C36" i="1"/>
  <c r="W35" i="1"/>
  <c r="S35" i="1"/>
  <c r="O35" i="1"/>
  <c r="K35" i="1"/>
  <c r="G35" i="1"/>
  <c r="C35" i="1"/>
  <c r="D74" i="2" l="1"/>
  <c r="F24" i="4" s="1"/>
  <c r="F74" i="1"/>
  <c r="H17" i="4" s="1"/>
  <c r="D74" i="1"/>
  <c r="F17" i="4" s="1"/>
  <c r="C74" i="2"/>
  <c r="E74" i="1"/>
  <c r="G17" i="4" s="1"/>
  <c r="E74" i="2"/>
  <c r="G24" i="4" s="1"/>
  <c r="C74" i="1"/>
  <c r="F74" i="2"/>
  <c r="H24" i="4" s="1"/>
</calcChain>
</file>

<file path=xl/sharedStrings.xml><?xml version="1.0" encoding="utf-8"?>
<sst xmlns="http://schemas.openxmlformats.org/spreadsheetml/2006/main" count="170" uniqueCount="33">
  <si>
    <t>tanpa bg</t>
  </si>
  <si>
    <t>4.8 MB</t>
  </si>
  <si>
    <t>6.4 MB</t>
  </si>
  <si>
    <t>8 MB</t>
  </si>
  <si>
    <t>9.6 MB</t>
  </si>
  <si>
    <t>11.2 MB</t>
  </si>
  <si>
    <t>12.8 MB</t>
  </si>
  <si>
    <t>Throughput (Kbits/sec)</t>
  </si>
  <si>
    <t>Delay (ms)</t>
  </si>
  <si>
    <t>Jitter (ms)</t>
  </si>
  <si>
    <t>Packet Loss (%)</t>
  </si>
  <si>
    <t>Average</t>
  </si>
  <si>
    <t>throughput</t>
  </si>
  <si>
    <t>delay</t>
  </si>
  <si>
    <t>jitter</t>
  </si>
  <si>
    <t>packet loss</t>
  </si>
  <si>
    <t>data</t>
  </si>
  <si>
    <t>bg trafik</t>
  </si>
  <si>
    <t>dengan bg trafik</t>
  </si>
  <si>
    <t>Average 30</t>
  </si>
  <si>
    <t>max</t>
  </si>
  <si>
    <t>min</t>
  </si>
  <si>
    <t>dgn bg trafik</t>
  </si>
  <si>
    <t>tanpa bg trafik</t>
  </si>
  <si>
    <t>Besar Data</t>
  </si>
  <si>
    <t>Throughput (Mbits/sec)</t>
  </si>
  <si>
    <t>UDP</t>
  </si>
  <si>
    <t>TCP</t>
  </si>
  <si>
    <t>Total besar bg trafik (MB)</t>
  </si>
  <si>
    <t>besar data</t>
  </si>
  <si>
    <t>sequence</t>
  </si>
  <si>
    <t>time convergence</t>
  </si>
  <si>
    <t>Besar Paket (Byte)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</si>
</sst>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$-409]#,##0.00;[Red]\-[$$-409]#,##0.00"/>
    <numFmt numFmtId="165" formatCode="0.000"/>
  </numFmts>
  <fonts count="10">
    <font>
      <sz val="11"/>
      <color rgb="FF000000"/>
      <name val="Calibri"/>
    </font>
    <font>
      <b/>
      <i/>
      <sz val="16"/>
      <color rgb="FF000000"/>
      <name val="Calibri"/>
    </font>
    <font>
      <b/>
      <i/>
      <u/>
      <sz val="11"/>
      <color rgb="FF000000"/>
      <name val="Calibri"/>
    </font>
    <font>
      <b/>
      <sz val="14"/>
      <color rgb="FF000000"/>
      <name val="Arial"/>
    </font>
    <font>
      <sz val="10"/>
      <color rgb="FF000000"/>
      <name val="Arial"/>
    </font>
    <font>
      <b/>
      <sz val="10"/>
      <color rgb="FF000000"/>
      <name val="Adobe Gothic Std B"/>
    </font>
    <font>
      <b/>
      <sz val="11"/>
      <color rgb="FF000000"/>
      <name val="Calibri"/>
    </font>
    <font>
      <sz val="12"/>
      <color rgb="FF000000"/>
      <name val="Arial"/>
    </font>
    <font>
      <sz val="12"/>
      <color rgb="FF000000"/>
      <name val="Calibri"/>
    </font>
    <font>
      <sz val="11"/>
      <color rgb="FF000000"/>
      <name val="Calibri"/>
    </font>
  </fonts>
  <fills count="12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2D050"/>
        <bgColor rgb="FFB2B2B2"/>
      </patternFill>
    </fill>
    <fill>
      <patternFill patternType="solid">
        <fgColor rgb="FFFFC000"/>
        <bgColor rgb="FFFF9900"/>
      </patternFill>
    </fill>
    <fill>
      <patternFill patternType="solid">
        <fgColor rgb="FFFF0000"/>
        <bgColor rgb="FFFF420E"/>
      </patternFill>
    </fill>
    <fill>
      <patternFill patternType="solid">
        <fgColor rgb="FF23FF23"/>
        <bgColor rgb="FF92D050"/>
      </patternFill>
    </fill>
    <fill>
      <patternFill patternType="solid">
        <fgColor rgb="FF33BBFF"/>
        <bgColor rgb="FF00CCFF"/>
      </patternFill>
    </fill>
    <fill>
      <patternFill patternType="solid">
        <fgColor rgb="FFB3B3B3"/>
        <bgColor rgb="FFB2B2B2"/>
      </patternFill>
    </fill>
    <fill>
      <patternFill patternType="solid">
        <fgColor rgb="FFB2B2B2"/>
        <bgColor rgb="FFB3B3B3"/>
      </patternFill>
    </fill>
    <fill>
      <patternFill patternType="solid">
        <fgColor rgb="FF729FCF"/>
        <bgColor rgb="FF5B9BD5"/>
      </patternFill>
    </fill>
    <fill>
      <patternFill patternType="solid">
        <fgColor rgb="FFB4C7DC"/>
        <bgColor rgb="FFB3B3B3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3">
    <xf numFmtId="0" fontId="0" fillId="0" borderId="0"/>
    <xf numFmtId="0" fontId="9" fillId="2" borderId="0" applyBorder="0" applyProtection="0"/>
    <xf numFmtId="0" fontId="9" fillId="3" borderId="0" applyBorder="0" applyProtection="0"/>
    <xf numFmtId="0" fontId="9" fillId="3" borderId="0" applyBorder="0" applyProtection="0"/>
    <xf numFmtId="0" fontId="9" fillId="3" borderId="0" applyBorder="0" applyProtection="0"/>
    <xf numFmtId="0" fontId="9" fillId="3" borderId="0" applyBorder="0" applyProtection="0"/>
    <xf numFmtId="0" fontId="9" fillId="3" borderId="0" applyBorder="0" applyProtection="0"/>
    <xf numFmtId="0" fontId="9" fillId="3" borderId="0" applyBorder="0" applyProtection="0"/>
    <xf numFmtId="0" fontId="9" fillId="3" borderId="0" applyBorder="0" applyProtection="0"/>
    <xf numFmtId="0" fontId="9" fillId="3" borderId="0" applyBorder="0" applyProtection="0"/>
    <xf numFmtId="0" fontId="9" fillId="4" borderId="0" applyBorder="0" applyProtection="0"/>
    <xf numFmtId="0" fontId="9" fillId="2" borderId="0" applyBorder="0" applyProtection="0"/>
    <xf numFmtId="0" fontId="9" fillId="5" borderId="0" applyBorder="0" applyProtection="0"/>
    <xf numFmtId="0" fontId="9" fillId="3" borderId="0" applyBorder="0" applyProtection="0"/>
    <xf numFmtId="0" fontId="9" fillId="6" borderId="0" applyBorder="0" applyProtection="0"/>
    <xf numFmtId="0" fontId="9" fillId="4" borderId="0" applyBorder="0" applyProtection="0"/>
    <xf numFmtId="0" fontId="9" fillId="2" borderId="0" applyBorder="0" applyProtection="0"/>
    <xf numFmtId="0" fontId="1" fillId="0" borderId="0" applyBorder="0" applyProtection="0">
      <alignment horizontal="center"/>
    </xf>
    <xf numFmtId="0" fontId="1" fillId="0" borderId="0" applyBorder="0" applyProtection="0">
      <alignment horizontal="center" textRotation="90"/>
    </xf>
    <xf numFmtId="0" fontId="2" fillId="0" borderId="0" applyBorder="0" applyProtection="0"/>
    <xf numFmtId="164" fontId="2" fillId="0" borderId="0" applyBorder="0" applyProtection="0"/>
    <xf numFmtId="0" fontId="9" fillId="3" borderId="0" applyBorder="0" applyProtection="0"/>
    <xf numFmtId="0" fontId="9" fillId="2" borderId="0" applyBorder="0" applyProtection="0"/>
  </cellStyleXfs>
  <cellXfs count="56">
    <xf numFmtId="0" fontId="0" fillId="0" borderId="0" xfId="0"/>
    <xf numFmtId="0" fontId="0" fillId="0" borderId="0" xfId="0"/>
    <xf numFmtId="1" fontId="0" fillId="0" borderId="0" xfId="0" applyNumberFormat="1"/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7" borderId="0" xfId="0" applyFont="1" applyFill="1" applyAlignment="1">
      <alignment horizontal="right" wrapText="1"/>
    </xf>
    <xf numFmtId="0" fontId="0" fillId="0" borderId="0" xfId="0" applyAlignment="1">
      <alignment horizontal="right" wrapText="1"/>
    </xf>
    <xf numFmtId="0" fontId="4" fillId="8" borderId="0" xfId="0" applyFont="1" applyFill="1" applyAlignment="1">
      <alignment horizontal="right" wrapText="1"/>
    </xf>
    <xf numFmtId="0" fontId="0" fillId="8" borderId="0" xfId="0" applyFill="1"/>
    <xf numFmtId="0" fontId="0" fillId="8" borderId="0" xfId="0" applyFill="1" applyAlignment="1">
      <alignment horizontal="right" wrapText="1"/>
    </xf>
    <xf numFmtId="0" fontId="0" fillId="8" borderId="0" xfId="0" applyFill="1"/>
    <xf numFmtId="0" fontId="4" fillId="0" borderId="0" xfId="0" applyFont="1" applyAlignment="1"/>
    <xf numFmtId="0" fontId="4" fillId="0" borderId="0" xfId="0" applyFont="1" applyAlignment="1">
      <alignment horizontal="right" wrapText="1"/>
    </xf>
    <xf numFmtId="165" fontId="4" fillId="0" borderId="0" xfId="0" applyNumberFormat="1" applyFont="1" applyAlignment="1">
      <alignment wrapText="1"/>
    </xf>
    <xf numFmtId="0" fontId="4" fillId="0" borderId="0" xfId="0" applyFont="1" applyAlignment="1">
      <alignment wrapText="1"/>
    </xf>
    <xf numFmtId="1" fontId="4" fillId="0" borderId="0" xfId="0" applyNumberFormat="1" applyFont="1" applyAlignment="1">
      <alignment horizontal="right" wrapText="1"/>
    </xf>
    <xf numFmtId="0" fontId="0" fillId="0" borderId="0" xfId="0" applyAlignment="1">
      <alignment wrapText="1"/>
    </xf>
    <xf numFmtId="0" fontId="0" fillId="0" borderId="0" xfId="0"/>
    <xf numFmtId="0" fontId="0" fillId="0" borderId="0" xfId="0" applyFont="1" applyAlignment="1"/>
    <xf numFmtId="0" fontId="0" fillId="0" borderId="0" xfId="0" applyAlignment="1">
      <alignment wrapText="1"/>
    </xf>
    <xf numFmtId="0" fontId="0" fillId="8" borderId="0" xfId="0" applyFill="1" applyAlignment="1">
      <alignment wrapText="1"/>
    </xf>
    <xf numFmtId="0" fontId="0" fillId="0" borderId="0" xfId="0"/>
    <xf numFmtId="0" fontId="0" fillId="0" borderId="0" xfId="0" applyAlignment="1"/>
    <xf numFmtId="0" fontId="0" fillId="0" borderId="0" xfId="0"/>
    <xf numFmtId="0" fontId="7" fillId="0" borderId="0" xfId="0" applyFont="1" applyAlignment="1"/>
    <xf numFmtId="0" fontId="8" fillId="0" borderId="0" xfId="0" applyFont="1" applyAlignment="1"/>
    <xf numFmtId="0" fontId="0" fillId="9" borderId="0" xfId="0" applyFill="1"/>
    <xf numFmtId="0" fontId="0" fillId="9" borderId="0" xfId="0" applyFill="1" applyAlignment="1">
      <alignment horizontal="right" wrapText="1"/>
    </xf>
    <xf numFmtId="0" fontId="0" fillId="9" borderId="0" xfId="0" applyFill="1" applyAlignment="1">
      <alignment wrapText="1"/>
    </xf>
    <xf numFmtId="0" fontId="0" fillId="0" borderId="0" xfId="0" applyAlignment="1">
      <alignment horizontal="right" wrapText="1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11" borderId="1" xfId="0" applyFill="1" applyBorder="1" applyAlignment="1">
      <alignment horizontal="right"/>
    </xf>
    <xf numFmtId="0" fontId="0" fillId="11" borderId="1" xfId="0" applyFill="1" applyBorder="1"/>
    <xf numFmtId="165" fontId="0" fillId="11" borderId="1" xfId="0" applyNumberFormat="1" applyFill="1" applyBorder="1" applyAlignment="1">
      <alignment horizontal="right" wrapText="1"/>
    </xf>
    <xf numFmtId="0" fontId="0" fillId="0" borderId="1" xfId="0" applyBorder="1" applyAlignment="1">
      <alignment horizontal="right"/>
    </xf>
    <xf numFmtId="165" fontId="0" fillId="0" borderId="1" xfId="0" applyNumberFormat="1" applyBorder="1" applyAlignment="1">
      <alignment horizontal="right" wrapText="1"/>
    </xf>
    <xf numFmtId="0" fontId="0" fillId="0" borderId="0" xfId="0" applyFont="1" applyAlignment="1">
      <alignment horizontal="center" vertical="center" wrapText="1"/>
    </xf>
    <xf numFmtId="0" fontId="0" fillId="11" borderId="1" xfId="0" applyFill="1" applyBorder="1"/>
    <xf numFmtId="0" fontId="0" fillId="0" borderId="1" xfId="0" applyBorder="1"/>
    <xf numFmtId="0" fontId="0" fillId="0" borderId="1" xfId="0" applyBorder="1"/>
    <xf numFmtId="1" fontId="0" fillId="11" borderId="1" xfId="0" applyNumberFormat="1" applyFill="1" applyBorder="1" applyAlignment="1">
      <alignment horizontal="right" wrapText="1"/>
    </xf>
    <xf numFmtId="1" fontId="0" fillId="0" borderId="1" xfId="0" applyNumberFormat="1" applyBorder="1" applyAlignment="1">
      <alignment horizontal="right" wrapText="1"/>
    </xf>
    <xf numFmtId="0" fontId="0" fillId="0" borderId="1" xfId="0" applyBorder="1" applyAlignment="1">
      <alignment horizontal="right"/>
    </xf>
    <xf numFmtId="165" fontId="0" fillId="0" borderId="0" xfId="0" applyNumberFormat="1"/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textRotation="90" wrapText="1"/>
    </xf>
    <xf numFmtId="0" fontId="6" fillId="0" borderId="0" xfId="0" applyFont="1" applyAlignment="1">
      <alignment horizontal="center" vertical="center" textRotation="90" wrapText="1"/>
    </xf>
    <xf numFmtId="0" fontId="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textRotation="90"/>
    </xf>
    <xf numFmtId="0" fontId="6" fillId="0" borderId="0" xfId="0" applyFont="1" applyAlignment="1">
      <alignment horizontal="center" vertical="center" textRotation="90"/>
    </xf>
    <xf numFmtId="0" fontId="0" fillId="0" borderId="0" xfId="0" applyFont="1" applyAlignment="1">
      <alignment horizontal="center" vertical="center" textRotation="90"/>
    </xf>
    <xf numFmtId="0" fontId="0" fillId="10" borderId="1" xfId="0" applyFont="1" applyFill="1" applyBorder="1" applyAlignment="1">
      <alignment horizontal="center" vertical="center" textRotation="90"/>
    </xf>
    <xf numFmtId="0" fontId="0" fillId="0" borderId="1" xfId="0" applyFont="1" applyBorder="1" applyAlignment="1">
      <alignment horizontal="center" vertical="center" textRotation="90"/>
    </xf>
  </cellXfs>
  <cellStyles count="23">
    <cellStyle name="cf1" xfId="1"/>
    <cellStyle name="cf10" xfId="2"/>
    <cellStyle name="cf11" xfId="3"/>
    <cellStyle name="cf12" xfId="4"/>
    <cellStyle name="cf13" xfId="5"/>
    <cellStyle name="cf14" xfId="6"/>
    <cellStyle name="cf15" xfId="7"/>
    <cellStyle name="cf16" xfId="8"/>
    <cellStyle name="cf17" xfId="21"/>
    <cellStyle name="cf2" xfId="9"/>
    <cellStyle name="cf3" xfId="10"/>
    <cellStyle name="cf4" xfId="11"/>
    <cellStyle name="cf5" xfId="12"/>
    <cellStyle name="cf6" xfId="13"/>
    <cellStyle name="cf7" xfId="14"/>
    <cellStyle name="cf8" xfId="15"/>
    <cellStyle name="cf9" xfId="16"/>
    <cellStyle name="Heading" xfId="17"/>
    <cellStyle name="Heading1" xfId="18"/>
    <cellStyle name="Normal" xfId="0" builtinId="0"/>
    <cellStyle name="Result" xfId="19"/>
    <cellStyle name="Result2" xfId="20"/>
    <cellStyle name="Yellow" xfId="22"/>
  </cellStyles>
  <dxfs count="3">
    <dxf>
      <font>
        <sz val="11"/>
        <color rgb="FF000000"/>
        <name val="Calibri"/>
      </font>
      <numFmt numFmtId="0" formatCode="General"/>
      <fill>
        <patternFill>
          <bgColor rgb="FF92D050"/>
        </patternFill>
      </fill>
      <alignment horizontal="general" vertical="bottom" textRotation="0" wrapText="0" indent="0" shrinkToFit="0"/>
    </dxf>
    <dxf>
      <font>
        <sz val="11"/>
        <color rgb="FF000000"/>
        <name val="Calibri"/>
      </font>
      <numFmt numFmtId="0" formatCode="General"/>
      <fill>
        <patternFill>
          <bgColor rgb="FF92D050"/>
        </patternFill>
      </fill>
      <alignment horizontal="general" vertical="bottom" textRotation="0" wrapText="0" indent="0" shrinkToFit="0"/>
    </dxf>
    <dxf>
      <font>
        <b/>
        <i/>
        <u/>
        <sz val="11"/>
        <color rgb="FF000000"/>
        <name val="Calibri"/>
      </font>
      <numFmt numFmtId="0" formatCode="General"/>
      <fill>
        <patternFill>
          <bgColor rgb="FFFFFFFF"/>
        </patternFill>
      </fill>
      <alignment horizontal="general" vertical="bottom" textRotation="0" wrapText="0" indent="0" shrinkToFit="0"/>
    </dxf>
  </dxfs>
  <tableStyles count="0" defaultTableStyle="TableStyleMedium2" defaultPivotStyle="PivotStyleLight16"/>
  <colors>
    <indexedColors>
      <rgbColor rgb="FF000000"/>
      <rgbColor rgb="FFFFFFFF"/>
      <rgbColor rgb="FFFF0000"/>
      <rgbColor rgb="FF23FF23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5B9BD5"/>
      <rgbColor rgb="FF729FCF"/>
      <rgbColor rgb="FF993366"/>
      <rgbColor rgb="FFF2F2F2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B3B3B3"/>
      <rgbColor rgb="FFFF99CC"/>
      <rgbColor rgb="FFCC99FF"/>
      <rgbColor rgb="FFFFCC99"/>
      <rgbColor rgb="FF3366FF"/>
      <rgbColor rgb="FF33BBFF"/>
      <rgbColor rgb="FF92D050"/>
      <rgbColor rgb="FFFFC000"/>
      <rgbColor rgb="FFFF9900"/>
      <rgbColor rgb="FFFF420E"/>
      <rgbColor rgb="FF666699"/>
      <rgbColor rgb="FFB2B2B2"/>
      <rgbColor rgb="FF00458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style val="2"/>
  <c:chart>
    <c:title>
      <c:tx>
        <c:rich>
          <a:bodyPr rot="0"/>
          <a:lstStyle/>
          <a:p>
            <a:pPr>
              <a:defRPr/>
            </a:pPr>
            <a:r>
              <a:rPr lang="en-US"/>
              <a:t>Throughput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'Grafik 30 kali iterasi'!$B$2:$B$2</c:f>
              <c:strCache>
                <c:ptCount val="1"/>
                <c:pt idx="0">
                  <c:v>UDP</c:v>
                </c:pt>
              </c:strCache>
            </c:strRef>
          </c:tx>
          <c:spPr>
            <a:ln w="36720">
              <a:solidFill>
                <a:srgbClr val="5B9BD5"/>
              </a:solidFill>
              <a:round/>
            </a:ln>
          </c:spPr>
          <c:marker>
            <c:symbol val="square"/>
            <c:size val="6"/>
            <c:spPr>
              <a:solidFill>
                <a:srgbClr val="5B9BD5"/>
              </a:solidFill>
            </c:spPr>
          </c:marker>
          <c:dPt>
            <c:idx val="1"/>
            <c:bubble3D val="0"/>
            <c:spPr>
              <a:ln w="36720">
                <a:solidFill>
                  <a:srgbClr val="5B9BD5"/>
                </a:solidFill>
                <a:round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D31-499A-8353-99D3F3EA2D07}"/>
              </c:ext>
            </c:extLst>
          </c:dPt>
          <c:cat>
            <c:numRef>
              <c:f>'Grafik 30 kali iterasi'!$C$8:$C$13</c:f>
              <c:numCache>
                <c:formatCode>General</c:formatCode>
                <c:ptCount val="6"/>
                <c:pt idx="0">
                  <c:v>4.8</c:v>
                </c:pt>
                <c:pt idx="1">
                  <c:v>6.4</c:v>
                </c:pt>
                <c:pt idx="2">
                  <c:v>8</c:v>
                </c:pt>
                <c:pt idx="3">
                  <c:v>9.6</c:v>
                </c:pt>
                <c:pt idx="4">
                  <c:v>11.2</c:v>
                </c:pt>
                <c:pt idx="5">
                  <c:v>12.8</c:v>
                </c:pt>
              </c:numCache>
            </c:numRef>
          </c:cat>
          <c:val>
            <c:numRef>
              <c:f>'Grafik 30 kali iterasi'!$E$2:$E$7</c:f>
              <c:numCache>
                <c:formatCode>0.000</c:formatCode>
                <c:ptCount val="6"/>
                <c:pt idx="0">
                  <c:v>1.9260460000000001</c:v>
                </c:pt>
                <c:pt idx="1">
                  <c:v>2.5679050000000001</c:v>
                </c:pt>
                <c:pt idx="2">
                  <c:v>3.2101500000000001</c:v>
                </c:pt>
                <c:pt idx="3">
                  <c:v>3.8518210000000002</c:v>
                </c:pt>
                <c:pt idx="4">
                  <c:v>4.4937120000000004</c:v>
                </c:pt>
                <c:pt idx="5">
                  <c:v>5.1357390000000001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D31-499A-8353-99D3F3EA2D07}"/>
            </c:ext>
          </c:extLst>
        </c:ser>
        <c:ser>
          <c:idx val="1"/>
          <c:order val="1"/>
          <c:tx>
            <c:strRef>
              <c:f>'Grafik 30 kali iterasi'!$B$8:$B$8</c:f>
              <c:strCache>
                <c:ptCount val="1"/>
                <c:pt idx="0">
                  <c:v>TCP</c:v>
                </c:pt>
              </c:strCache>
            </c:strRef>
          </c:tx>
          <c:spPr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cat>
            <c:numRef>
              <c:f>'Grafik 30 kali iterasi'!$C$8:$C$13</c:f>
              <c:numCache>
                <c:formatCode>General</c:formatCode>
                <c:ptCount val="6"/>
                <c:pt idx="0">
                  <c:v>4.8</c:v>
                </c:pt>
                <c:pt idx="1">
                  <c:v>6.4</c:v>
                </c:pt>
                <c:pt idx="2">
                  <c:v>8</c:v>
                </c:pt>
                <c:pt idx="3">
                  <c:v>9.6</c:v>
                </c:pt>
                <c:pt idx="4">
                  <c:v>11.2</c:v>
                </c:pt>
                <c:pt idx="5">
                  <c:v>12.8</c:v>
                </c:pt>
              </c:numCache>
            </c:numRef>
          </c:cat>
          <c:val>
            <c:numRef>
              <c:f>'Grafik 30 kali iterasi'!$E$8:$E$13</c:f>
              <c:numCache>
                <c:formatCode>0.000</c:formatCode>
                <c:ptCount val="6"/>
                <c:pt idx="0">
                  <c:v>1.925878</c:v>
                </c:pt>
                <c:pt idx="1">
                  <c:v>2.5678970000000003</c:v>
                </c:pt>
                <c:pt idx="2">
                  <c:v>3.2067170000000003</c:v>
                </c:pt>
                <c:pt idx="3">
                  <c:v>3.8520180000000002</c:v>
                </c:pt>
                <c:pt idx="4">
                  <c:v>4.495336</c:v>
                </c:pt>
                <c:pt idx="5">
                  <c:v>5.1358190000000006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D31-499A-8353-99D3F3EA2D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>
              <a:noFill/>
            </a:ln>
          </c:spPr>
        </c:hiLowLines>
        <c:marker val="1"/>
        <c:smooth val="0"/>
        <c:axId val="143155040"/>
        <c:axId val="143162112"/>
      </c:lineChart>
      <c:catAx>
        <c:axId val="143155040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/>
                </a:pPr>
                <a:r>
                  <a:rPr lang="en-US"/>
                  <a:t>Ukuran Paket (MByte)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none"/>
        <c:minorTickMark val="none"/>
        <c:tickLblPos val="low"/>
        <c:spPr>
          <a:ln w="9360">
            <a:solidFill>
              <a:srgbClr val="D9D9D9"/>
            </a:solidFill>
            <a:round/>
          </a:ln>
        </c:spPr>
        <c:crossAx val="143162112"/>
        <c:crosses val="autoZero"/>
        <c:auto val="1"/>
        <c:lblAlgn val="ctr"/>
        <c:lblOffset val="100"/>
        <c:noMultiLvlLbl val="1"/>
      </c:catAx>
      <c:valAx>
        <c:axId val="143162112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/>
                </a:pPr>
                <a:r>
                  <a:rPr lang="en-US"/>
                  <a:t>Mbits/sec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>
            <a:noFill/>
          </a:ln>
        </c:spPr>
        <c:crossAx val="143155040"/>
        <c:crosses val="min"/>
        <c:crossBetween val="midCat"/>
      </c:valAx>
      <c:dTable>
        <c:showHorzBorder val="1"/>
        <c:showVertBorder val="1"/>
        <c:showOutline val="1"/>
        <c:showKeys val="1"/>
      </c:dTable>
      <c:spPr>
        <a:noFill/>
        <a:ln>
          <a:noFill/>
        </a:ln>
      </c:spPr>
    </c:plotArea>
    <c:plotVisOnly val="0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id-ID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style val="2"/>
  <c:chart>
    <c:title>
      <c:tx>
        <c:rich>
          <a:bodyPr rot="0"/>
          <a:lstStyle/>
          <a:p>
            <a:pPr>
              <a:defRPr/>
            </a:pPr>
            <a:r>
              <a:rPr lang="en-US"/>
              <a:t>Delay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'Grafik 30 kali iterasi'!$B$2:$B$2</c:f>
              <c:strCache>
                <c:ptCount val="1"/>
                <c:pt idx="0">
                  <c:v>UDP</c:v>
                </c:pt>
              </c:strCache>
            </c:strRef>
          </c:tx>
          <c:spPr>
            <a:ln w="28440">
              <a:solidFill>
                <a:srgbClr val="5B9BD5"/>
              </a:solidFill>
              <a:round/>
            </a:ln>
          </c:spPr>
          <c:marker>
            <c:symbol val="square"/>
            <c:size val="5"/>
            <c:spPr>
              <a:solidFill>
                <a:srgbClr val="5B9BD5"/>
              </a:solidFill>
            </c:spPr>
          </c:marker>
          <c:cat>
            <c:numRef>
              <c:f>'Grafik 30 kali iterasi'!$C$8:$C$13</c:f>
              <c:numCache>
                <c:formatCode>General</c:formatCode>
                <c:ptCount val="6"/>
                <c:pt idx="0">
                  <c:v>4.8</c:v>
                </c:pt>
                <c:pt idx="1">
                  <c:v>6.4</c:v>
                </c:pt>
                <c:pt idx="2">
                  <c:v>8</c:v>
                </c:pt>
                <c:pt idx="3">
                  <c:v>9.6</c:v>
                </c:pt>
                <c:pt idx="4">
                  <c:v>11.2</c:v>
                </c:pt>
                <c:pt idx="5">
                  <c:v>12.8</c:v>
                </c:pt>
              </c:numCache>
            </c:numRef>
          </c:cat>
          <c:val>
            <c:numRef>
              <c:f>'Grafik 30 kali iterasi'!$F$2:$F$7</c:f>
              <c:numCache>
                <c:formatCode>0.000</c:formatCode>
                <c:ptCount val="6"/>
                <c:pt idx="0">
                  <c:v>1.3339999999999999</c:v>
                </c:pt>
                <c:pt idx="1">
                  <c:v>1.607</c:v>
                </c:pt>
                <c:pt idx="2">
                  <c:v>1.867</c:v>
                </c:pt>
                <c:pt idx="3">
                  <c:v>2.2879999999999998</c:v>
                </c:pt>
                <c:pt idx="4">
                  <c:v>2.637</c:v>
                </c:pt>
                <c:pt idx="5">
                  <c:v>4.9850000000000003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169-4C03-9A1D-9EC6F046E9C3}"/>
            </c:ext>
          </c:extLst>
        </c:ser>
        <c:ser>
          <c:idx val="1"/>
          <c:order val="1"/>
          <c:tx>
            <c:strRef>
              <c:f>'Grafik 30 kali iterasi'!$B$8:$B$8</c:f>
              <c:strCache>
                <c:ptCount val="1"/>
                <c:pt idx="0">
                  <c:v>TCP</c:v>
                </c:pt>
              </c:strCache>
            </c:strRef>
          </c:tx>
          <c:spPr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cat>
            <c:numRef>
              <c:f>'Grafik 30 kali iterasi'!$C$8:$C$13</c:f>
              <c:numCache>
                <c:formatCode>General</c:formatCode>
                <c:ptCount val="6"/>
                <c:pt idx="0">
                  <c:v>4.8</c:v>
                </c:pt>
                <c:pt idx="1">
                  <c:v>6.4</c:v>
                </c:pt>
                <c:pt idx="2">
                  <c:v>8</c:v>
                </c:pt>
                <c:pt idx="3">
                  <c:v>9.6</c:v>
                </c:pt>
                <c:pt idx="4">
                  <c:v>11.2</c:v>
                </c:pt>
                <c:pt idx="5">
                  <c:v>12.8</c:v>
                </c:pt>
              </c:numCache>
            </c:numRef>
          </c:cat>
          <c:val>
            <c:numRef>
              <c:f>'Grafik 30 kali iterasi'!$F$8:$F$13</c:f>
              <c:numCache>
                <c:formatCode>0.000</c:formatCode>
                <c:ptCount val="6"/>
                <c:pt idx="0">
                  <c:v>2.0059999999999998</c:v>
                </c:pt>
                <c:pt idx="1">
                  <c:v>2.633</c:v>
                </c:pt>
                <c:pt idx="2">
                  <c:v>3.3819999999999997</c:v>
                </c:pt>
                <c:pt idx="3">
                  <c:v>4.0060000000000002</c:v>
                </c:pt>
                <c:pt idx="4">
                  <c:v>4.6280000000000001</c:v>
                </c:pt>
                <c:pt idx="5">
                  <c:v>5.3710000000000004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169-4C03-9A1D-9EC6F046E9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>
              <a:noFill/>
            </a:ln>
          </c:spPr>
        </c:hiLowLines>
        <c:marker val="1"/>
        <c:smooth val="0"/>
        <c:axId val="143149600"/>
        <c:axId val="143155584"/>
      </c:lineChart>
      <c:catAx>
        <c:axId val="143149600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/>
                </a:pPr>
                <a:r>
                  <a:rPr lang="en-US"/>
                  <a:t>Ukuran</a:t>
                </a:r>
                <a:r>
                  <a:rPr lang="en-US" baseline="0"/>
                  <a:t> Paket </a:t>
                </a:r>
                <a:r>
                  <a:rPr lang="en-US"/>
                  <a:t>(MByte)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[$-1000409]General" sourceLinked="0"/>
        <c:majorTickMark val="none"/>
        <c:minorTickMark val="none"/>
        <c:tickLblPos val="low"/>
        <c:spPr>
          <a:ln w="9360">
            <a:solidFill>
              <a:srgbClr val="D9D9D9"/>
            </a:solidFill>
            <a:round/>
          </a:ln>
        </c:spPr>
        <c:crossAx val="143155584"/>
        <c:crosses val="autoZero"/>
        <c:auto val="1"/>
        <c:lblAlgn val="ctr"/>
        <c:lblOffset val="100"/>
        <c:noMultiLvlLbl val="1"/>
      </c:catAx>
      <c:valAx>
        <c:axId val="143155584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/>
                </a:pPr>
                <a:r>
                  <a:rPr lang="en-US"/>
                  <a:t>Waktu (ms)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0.0" sourceLinked="0"/>
        <c:majorTickMark val="none"/>
        <c:minorTickMark val="none"/>
        <c:tickLblPos val="nextTo"/>
        <c:spPr>
          <a:ln>
            <a:noFill/>
          </a:ln>
        </c:spPr>
        <c:crossAx val="143149600"/>
        <c:crosses val="min"/>
        <c:crossBetween val="midCat"/>
      </c:valAx>
      <c:dTable>
        <c:showHorzBorder val="1"/>
        <c:showVertBorder val="1"/>
        <c:showOutline val="1"/>
        <c:showKeys val="1"/>
      </c:dTable>
      <c:spPr>
        <a:noFill/>
        <a:ln>
          <a:noFill/>
        </a:ln>
      </c:spPr>
    </c:plotArea>
    <c:plotVisOnly val="0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id-ID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style val="2"/>
  <c:chart>
    <c:title>
      <c:tx>
        <c:rich>
          <a:bodyPr rot="0"/>
          <a:lstStyle/>
          <a:p>
            <a:pPr>
              <a:defRPr/>
            </a:pPr>
            <a:r>
              <a:rPr lang="en-US"/>
              <a:t>Jitter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'Grafik 30 kali iterasi'!$B$2:$B$2</c:f>
              <c:strCache>
                <c:ptCount val="1"/>
                <c:pt idx="0">
                  <c:v>UDP</c:v>
                </c:pt>
              </c:strCache>
            </c:strRef>
          </c:tx>
          <c:spPr>
            <a:ln w="28440">
              <a:solidFill>
                <a:srgbClr val="5B9BD5"/>
              </a:solidFill>
              <a:round/>
            </a:ln>
          </c:spPr>
          <c:marker>
            <c:symbol val="square"/>
            <c:size val="5"/>
            <c:spPr>
              <a:solidFill>
                <a:srgbClr val="5B9BD5"/>
              </a:solidFill>
            </c:spPr>
          </c:marker>
          <c:cat>
            <c:numRef>
              <c:f>'Grafik 30 kali iterasi'!$C$8:$C$13</c:f>
              <c:numCache>
                <c:formatCode>General</c:formatCode>
                <c:ptCount val="6"/>
                <c:pt idx="0">
                  <c:v>4.8</c:v>
                </c:pt>
                <c:pt idx="1">
                  <c:v>6.4</c:v>
                </c:pt>
                <c:pt idx="2">
                  <c:v>8</c:v>
                </c:pt>
                <c:pt idx="3">
                  <c:v>9.6</c:v>
                </c:pt>
                <c:pt idx="4">
                  <c:v>11.2</c:v>
                </c:pt>
                <c:pt idx="5">
                  <c:v>12.8</c:v>
                </c:pt>
              </c:numCache>
            </c:numRef>
          </c:cat>
          <c:val>
            <c:numRef>
              <c:f>'Grafik 30 kali iterasi'!$G$2:$G$7</c:f>
              <c:numCache>
                <c:formatCode>0.000</c:formatCode>
                <c:ptCount val="6"/>
                <c:pt idx="0">
                  <c:v>2.7E-2</c:v>
                </c:pt>
                <c:pt idx="1">
                  <c:v>2.3E-2</c:v>
                </c:pt>
                <c:pt idx="2">
                  <c:v>2.5000000000000001E-2</c:v>
                </c:pt>
                <c:pt idx="3">
                  <c:v>3.1E-2</c:v>
                </c:pt>
                <c:pt idx="4">
                  <c:v>3.0000000000000002E-2</c:v>
                </c:pt>
                <c:pt idx="5">
                  <c:v>3.2000000000000001E-2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F0A-4EBB-86D0-061B4CA4CD3C}"/>
            </c:ext>
          </c:extLst>
        </c:ser>
        <c:ser>
          <c:idx val="1"/>
          <c:order val="1"/>
          <c:tx>
            <c:strRef>
              <c:f>'Grafik 30 kali iterasi'!$B$8:$B$8</c:f>
              <c:strCache>
                <c:ptCount val="1"/>
                <c:pt idx="0">
                  <c:v>TCP</c:v>
                </c:pt>
              </c:strCache>
            </c:strRef>
          </c:tx>
          <c:spPr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cat>
            <c:numRef>
              <c:f>'Grafik 30 kali iterasi'!$C$8:$C$13</c:f>
              <c:numCache>
                <c:formatCode>General</c:formatCode>
                <c:ptCount val="6"/>
                <c:pt idx="0">
                  <c:v>4.8</c:v>
                </c:pt>
                <c:pt idx="1">
                  <c:v>6.4</c:v>
                </c:pt>
                <c:pt idx="2">
                  <c:v>8</c:v>
                </c:pt>
                <c:pt idx="3">
                  <c:v>9.6</c:v>
                </c:pt>
                <c:pt idx="4">
                  <c:v>11.2</c:v>
                </c:pt>
                <c:pt idx="5">
                  <c:v>12.8</c:v>
                </c:pt>
              </c:numCache>
            </c:numRef>
          </c:cat>
          <c:val>
            <c:numRef>
              <c:f>'Grafik 30 kali iterasi'!$G$8:$G$13</c:f>
              <c:numCache>
                <c:formatCode>0.000</c:formatCode>
                <c:ptCount val="6"/>
                <c:pt idx="0">
                  <c:v>3.6000000000000004E-2</c:v>
                </c:pt>
                <c:pt idx="1">
                  <c:v>3.9E-2</c:v>
                </c:pt>
                <c:pt idx="2">
                  <c:v>5.1000000000000004E-2</c:v>
                </c:pt>
                <c:pt idx="3">
                  <c:v>5.5E-2</c:v>
                </c:pt>
                <c:pt idx="4">
                  <c:v>8.8999999999999996E-2</c:v>
                </c:pt>
                <c:pt idx="5">
                  <c:v>0.10100000000000001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F0A-4EBB-86D0-061B4CA4CD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>
              <a:noFill/>
            </a:ln>
          </c:spPr>
        </c:hiLowLines>
        <c:marker val="1"/>
        <c:smooth val="0"/>
        <c:axId val="143163744"/>
        <c:axId val="143162656"/>
      </c:lineChart>
      <c:catAx>
        <c:axId val="14316374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/>
                </a:pPr>
                <a:r>
                  <a:rPr lang="en-US" sz="1200" b="1" i="0" kern="1200" baseline="0">
                    <a:solidFill>
                      <a:srgbClr val="000000"/>
                    </a:solidFill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Ukuran Paket (MByte)</a:t>
                </a:r>
                <a:endParaRPr lang="id-ID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</c:spPr>
        </c:title>
        <c:numFmt formatCode="[$-1000409]General" sourceLinked="0"/>
        <c:majorTickMark val="none"/>
        <c:minorTickMark val="none"/>
        <c:tickLblPos val="low"/>
        <c:spPr>
          <a:ln w="9360">
            <a:solidFill>
              <a:srgbClr val="D9D9D9"/>
            </a:solidFill>
            <a:round/>
          </a:ln>
        </c:spPr>
        <c:crossAx val="143162656"/>
        <c:crosses val="autoZero"/>
        <c:auto val="1"/>
        <c:lblAlgn val="ctr"/>
        <c:lblOffset val="100"/>
        <c:noMultiLvlLbl val="1"/>
      </c:catAx>
      <c:valAx>
        <c:axId val="143162656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/>
                </a:pPr>
                <a:r>
                  <a:rPr lang="en-US"/>
                  <a:t>Waktu (ms)</a:t>
                </a:r>
              </a:p>
            </c:rich>
          </c:tx>
          <c:layout/>
          <c:overlay val="0"/>
          <c:spPr>
            <a:noFill/>
            <a:ln>
              <a:noFill/>
            </a:ln>
          </c:spPr>
        </c:title>
        <c:numFmt formatCode="0.000" sourceLinked="0"/>
        <c:majorTickMark val="none"/>
        <c:minorTickMark val="none"/>
        <c:tickLblPos val="nextTo"/>
        <c:spPr>
          <a:ln>
            <a:noFill/>
          </a:ln>
        </c:spPr>
        <c:crossAx val="143163744"/>
        <c:crosses val="min"/>
        <c:crossBetween val="midCat"/>
      </c:valAx>
      <c:dTable>
        <c:showHorzBorder val="1"/>
        <c:showVertBorder val="1"/>
        <c:showOutline val="1"/>
        <c:showKeys val="1"/>
      </c:dTable>
      <c:spPr>
        <a:noFill/>
        <a:ln>
          <a:noFill/>
        </a:ln>
      </c:spPr>
    </c:plotArea>
    <c:plotVisOnly val="0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id-ID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style val="2"/>
  <c:chart>
    <c:title>
      <c:tx>
        <c:rich>
          <a:bodyPr rot="0"/>
          <a:lstStyle/>
          <a:p>
            <a:pPr>
              <a:defRPr/>
            </a:pPr>
            <a:r>
              <a:rPr lang="en-US"/>
              <a:t>Delay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'Grafik 30 kali iterasi'!$B$17:$B$17</c:f>
              <c:strCache>
                <c:ptCount val="1"/>
                <c:pt idx="0">
                  <c:v>UDP</c:v>
                </c:pt>
              </c:strCache>
            </c:strRef>
          </c:tx>
          <c:spPr>
            <a:ln w="28440">
              <a:solidFill>
                <a:srgbClr val="5B9BD5"/>
              </a:solidFill>
              <a:round/>
            </a:ln>
          </c:spPr>
          <c:marker>
            <c:symbol val="square"/>
            <c:size val="5"/>
            <c:spPr>
              <a:solidFill>
                <a:srgbClr val="5B9BD5"/>
              </a:solidFill>
            </c:spPr>
          </c:marker>
          <c:cat>
            <c:numRef>
              <c:f>'Grafik 30 kali iterasi'!$C$24:$C$30</c:f>
              <c:numCache>
                <c:formatCode>General</c:formatCode>
                <c:ptCount val="7"/>
                <c:pt idx="0">
                  <c:v>0</c:v>
                </c:pt>
                <c:pt idx="1">
                  <c:v>33</c:v>
                </c:pt>
                <c:pt idx="2">
                  <c:v>66</c:v>
                </c:pt>
                <c:pt idx="3">
                  <c:v>99</c:v>
                </c:pt>
                <c:pt idx="4">
                  <c:v>132</c:v>
                </c:pt>
                <c:pt idx="5">
                  <c:v>165</c:v>
                </c:pt>
                <c:pt idx="6">
                  <c:v>198</c:v>
                </c:pt>
              </c:numCache>
            </c:numRef>
          </c:cat>
          <c:val>
            <c:numRef>
              <c:f>'Grafik 30 kali iterasi'!$F$17:$F$23</c:f>
              <c:numCache>
                <c:formatCode>0.000</c:formatCode>
                <c:ptCount val="7"/>
                <c:pt idx="0">
                  <c:v>4.9850000000000003</c:v>
                </c:pt>
                <c:pt idx="1">
                  <c:v>6.577</c:v>
                </c:pt>
                <c:pt idx="2">
                  <c:v>7.9250000000000007</c:v>
                </c:pt>
                <c:pt idx="3">
                  <c:v>9.1959999999999997</c:v>
                </c:pt>
                <c:pt idx="4">
                  <c:v>10.500999999999999</c:v>
                </c:pt>
                <c:pt idx="5">
                  <c:v>11.769</c:v>
                </c:pt>
                <c:pt idx="6">
                  <c:v>13.074999999999999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D88-40FC-B7FF-270512ADFC61}"/>
            </c:ext>
          </c:extLst>
        </c:ser>
        <c:ser>
          <c:idx val="1"/>
          <c:order val="1"/>
          <c:tx>
            <c:strRef>
              <c:f>'Grafik 30 kali iterasi'!$B$24:$B$24</c:f>
              <c:strCache>
                <c:ptCount val="1"/>
                <c:pt idx="0">
                  <c:v>TCP</c:v>
                </c:pt>
              </c:strCache>
            </c:strRef>
          </c:tx>
          <c:spPr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cat>
            <c:numRef>
              <c:f>'Grafik 30 kali iterasi'!$C$24:$C$30</c:f>
              <c:numCache>
                <c:formatCode>General</c:formatCode>
                <c:ptCount val="7"/>
                <c:pt idx="0">
                  <c:v>0</c:v>
                </c:pt>
                <c:pt idx="1">
                  <c:v>33</c:v>
                </c:pt>
                <c:pt idx="2">
                  <c:v>66</c:v>
                </c:pt>
                <c:pt idx="3">
                  <c:v>99</c:v>
                </c:pt>
                <c:pt idx="4">
                  <c:v>132</c:v>
                </c:pt>
                <c:pt idx="5">
                  <c:v>165</c:v>
                </c:pt>
                <c:pt idx="6">
                  <c:v>198</c:v>
                </c:pt>
              </c:numCache>
            </c:numRef>
          </c:cat>
          <c:val>
            <c:numRef>
              <c:f>'Grafik 30 kali iterasi'!$F$24:$F$30</c:f>
              <c:numCache>
                <c:formatCode>0.000</c:formatCode>
                <c:ptCount val="7"/>
                <c:pt idx="0">
                  <c:v>5.3710000000000004</c:v>
                </c:pt>
                <c:pt idx="1">
                  <c:v>9.4309999999999992</c:v>
                </c:pt>
                <c:pt idx="2">
                  <c:v>13.863</c:v>
                </c:pt>
                <c:pt idx="3">
                  <c:v>17.874000000000002</c:v>
                </c:pt>
                <c:pt idx="4">
                  <c:v>21.873000000000001</c:v>
                </c:pt>
                <c:pt idx="5">
                  <c:v>26.433</c:v>
                </c:pt>
                <c:pt idx="6">
                  <c:v>32.838999999999999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D88-40FC-B7FF-270512ADFC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>
              <a:noFill/>
            </a:ln>
          </c:spPr>
        </c:hiLowLines>
        <c:marker val="1"/>
        <c:smooth val="0"/>
        <c:axId val="143159936"/>
        <c:axId val="143160480"/>
      </c:lineChart>
      <c:catAx>
        <c:axId val="14315993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/>
                </a:pPr>
                <a:r>
                  <a:rPr lang="en-US" sz="1200" b="1" i="0" u="none" strike="noStrike" baseline="0">
                    <a:effectLst/>
                  </a:rPr>
                  <a:t>Ukuran </a:t>
                </a:r>
                <a:r>
                  <a:rPr lang="en-US" sz="1200" b="1" i="1" u="none" strike="noStrike" baseline="0">
                    <a:effectLst/>
                  </a:rPr>
                  <a:t>Backgroud Traffic </a:t>
                </a:r>
                <a:r>
                  <a:rPr lang="en-US" sz="1200" b="1" i="0" u="none" strike="noStrike" baseline="0">
                    <a:effectLst/>
                  </a:rPr>
                  <a:t>(MByte)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</c:spPr>
        </c:title>
        <c:numFmt formatCode="[$-1000409]General" sourceLinked="0"/>
        <c:majorTickMark val="none"/>
        <c:minorTickMark val="none"/>
        <c:tickLblPos val="low"/>
        <c:spPr>
          <a:ln w="9360">
            <a:solidFill>
              <a:srgbClr val="D9D9D9"/>
            </a:solidFill>
            <a:round/>
          </a:ln>
        </c:spPr>
        <c:crossAx val="143160480"/>
        <c:crosses val="autoZero"/>
        <c:auto val="1"/>
        <c:lblAlgn val="ctr"/>
        <c:lblOffset val="100"/>
        <c:noMultiLvlLbl val="1"/>
      </c:catAx>
      <c:valAx>
        <c:axId val="143160480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/>
                </a:pPr>
                <a:r>
                  <a:rPr lang="en-US"/>
                  <a:t>Waktu (ms)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0.0" sourceLinked="0"/>
        <c:majorTickMark val="none"/>
        <c:minorTickMark val="none"/>
        <c:tickLblPos val="nextTo"/>
        <c:spPr>
          <a:ln>
            <a:noFill/>
          </a:ln>
        </c:spPr>
        <c:crossAx val="143159936"/>
        <c:crosses val="min"/>
        <c:crossBetween val="midCat"/>
      </c:valAx>
      <c:dTable>
        <c:showHorzBorder val="1"/>
        <c:showVertBorder val="1"/>
        <c:showOutline val="1"/>
        <c:showKeys val="1"/>
      </c:dTable>
      <c:spPr>
        <a:noFill/>
        <a:ln>
          <a:noFill/>
        </a:ln>
      </c:spPr>
    </c:plotArea>
    <c:plotVisOnly val="0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id-ID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style val="2"/>
  <c:chart>
    <c:title>
      <c:tx>
        <c:rich>
          <a:bodyPr rot="0"/>
          <a:lstStyle/>
          <a:p>
            <a:pPr>
              <a:defRPr/>
            </a:pPr>
            <a:r>
              <a:rPr lang="en-US"/>
              <a:t>Throughput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'Grafik 30 kali iterasi'!$B$17:$B$17</c:f>
              <c:strCache>
                <c:ptCount val="1"/>
                <c:pt idx="0">
                  <c:v>UDP</c:v>
                </c:pt>
              </c:strCache>
            </c:strRef>
          </c:tx>
          <c:spPr>
            <a:ln w="36720">
              <a:solidFill>
                <a:srgbClr val="5B9BD5"/>
              </a:solidFill>
              <a:round/>
            </a:ln>
          </c:spPr>
          <c:marker>
            <c:symbol val="square"/>
            <c:size val="6"/>
            <c:spPr>
              <a:solidFill>
                <a:srgbClr val="5B9BD5"/>
              </a:solidFill>
            </c:spPr>
          </c:marker>
          <c:dPt>
            <c:idx val="1"/>
            <c:bubble3D val="0"/>
            <c:spPr>
              <a:ln w="36720">
                <a:solidFill>
                  <a:srgbClr val="5B9BD5"/>
                </a:solidFill>
                <a:round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692-471C-AA7A-C2CE708D2D10}"/>
              </c:ext>
            </c:extLst>
          </c:dPt>
          <c:cat>
            <c:numRef>
              <c:f>'Grafik 30 kali iterasi'!$C$17:$C$23</c:f>
              <c:numCache>
                <c:formatCode>General</c:formatCode>
                <c:ptCount val="7"/>
                <c:pt idx="0">
                  <c:v>0</c:v>
                </c:pt>
                <c:pt idx="1">
                  <c:v>33</c:v>
                </c:pt>
                <c:pt idx="2">
                  <c:v>66</c:v>
                </c:pt>
                <c:pt idx="3">
                  <c:v>99</c:v>
                </c:pt>
                <c:pt idx="4">
                  <c:v>132</c:v>
                </c:pt>
                <c:pt idx="5">
                  <c:v>165</c:v>
                </c:pt>
                <c:pt idx="6">
                  <c:v>198</c:v>
                </c:pt>
              </c:numCache>
            </c:numRef>
          </c:cat>
          <c:val>
            <c:numRef>
              <c:f>'Grafik 30 kali iterasi'!$E$17:$E$23</c:f>
              <c:numCache>
                <c:formatCode>0.000</c:formatCode>
                <c:ptCount val="7"/>
                <c:pt idx="0">
                  <c:v>5.1358000000000006</c:v>
                </c:pt>
                <c:pt idx="1">
                  <c:v>5.1364999999999998</c:v>
                </c:pt>
                <c:pt idx="2">
                  <c:v>5.1374000000000004</c:v>
                </c:pt>
                <c:pt idx="3">
                  <c:v>5.1378000000000004</c:v>
                </c:pt>
                <c:pt idx="4">
                  <c:v>5.1385000000000005</c:v>
                </c:pt>
                <c:pt idx="5">
                  <c:v>5.1390000000000002</c:v>
                </c:pt>
                <c:pt idx="6">
                  <c:v>5.1395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692-471C-AA7A-C2CE708D2D10}"/>
            </c:ext>
          </c:extLst>
        </c:ser>
        <c:ser>
          <c:idx val="1"/>
          <c:order val="1"/>
          <c:tx>
            <c:strRef>
              <c:f>'Grafik 30 kali iterasi'!$B$24:$B$24</c:f>
              <c:strCache>
                <c:ptCount val="1"/>
                <c:pt idx="0">
                  <c:v>TCP</c:v>
                </c:pt>
              </c:strCache>
            </c:strRef>
          </c:tx>
          <c:spPr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cat>
            <c:numRef>
              <c:f>'Grafik 30 kali iterasi'!$C$17:$C$23</c:f>
              <c:numCache>
                <c:formatCode>General</c:formatCode>
                <c:ptCount val="7"/>
                <c:pt idx="0">
                  <c:v>0</c:v>
                </c:pt>
                <c:pt idx="1">
                  <c:v>33</c:v>
                </c:pt>
                <c:pt idx="2">
                  <c:v>66</c:v>
                </c:pt>
                <c:pt idx="3">
                  <c:v>99</c:v>
                </c:pt>
                <c:pt idx="4">
                  <c:v>132</c:v>
                </c:pt>
                <c:pt idx="5">
                  <c:v>165</c:v>
                </c:pt>
                <c:pt idx="6">
                  <c:v>198</c:v>
                </c:pt>
              </c:numCache>
            </c:numRef>
          </c:cat>
          <c:val>
            <c:numRef>
              <c:f>'Grafik 30 kali iterasi'!$E$24:$E$30</c:f>
              <c:numCache>
                <c:formatCode>0.000</c:formatCode>
                <c:ptCount val="7"/>
                <c:pt idx="0">
                  <c:v>5.1359000000000004</c:v>
                </c:pt>
                <c:pt idx="1">
                  <c:v>5.1376000000000008</c:v>
                </c:pt>
                <c:pt idx="2">
                  <c:v>5.1381000000000006</c:v>
                </c:pt>
                <c:pt idx="3">
                  <c:v>5.1386000000000003</c:v>
                </c:pt>
                <c:pt idx="4">
                  <c:v>5.1386000000000003</c:v>
                </c:pt>
                <c:pt idx="5">
                  <c:v>5.1391000000000009</c:v>
                </c:pt>
                <c:pt idx="6">
                  <c:v>5.1398000000000001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692-471C-AA7A-C2CE708D2D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>
              <a:noFill/>
            </a:ln>
          </c:spPr>
        </c:hiLowLines>
        <c:marker val="1"/>
        <c:smooth val="0"/>
        <c:axId val="143150688"/>
        <c:axId val="143151232"/>
      </c:lineChart>
      <c:catAx>
        <c:axId val="143150688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/>
                </a:pPr>
                <a:r>
                  <a:rPr lang="en-US"/>
                  <a:t>Ukuran </a:t>
                </a:r>
                <a:r>
                  <a:rPr lang="en-US" i="1"/>
                  <a:t>Backgroud Traffic </a:t>
                </a:r>
                <a:r>
                  <a:rPr lang="en-US"/>
                  <a:t>(MByte)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none"/>
        <c:minorTickMark val="none"/>
        <c:tickLblPos val="low"/>
        <c:spPr>
          <a:ln w="9360">
            <a:solidFill>
              <a:srgbClr val="D9D9D9"/>
            </a:solidFill>
            <a:round/>
          </a:ln>
        </c:spPr>
        <c:crossAx val="143151232"/>
        <c:crosses val="autoZero"/>
        <c:auto val="1"/>
        <c:lblAlgn val="ctr"/>
        <c:lblOffset val="100"/>
        <c:noMultiLvlLbl val="1"/>
      </c:catAx>
      <c:valAx>
        <c:axId val="143151232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/>
                </a:pPr>
                <a:r>
                  <a:rPr lang="id-ID"/>
                  <a:t>M</a:t>
                </a:r>
                <a:r>
                  <a:rPr lang="en-US"/>
                  <a:t>bits/sec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>
            <a:noFill/>
          </a:ln>
        </c:spPr>
        <c:crossAx val="143150688"/>
        <c:crosses val="min"/>
        <c:crossBetween val="midCat"/>
      </c:valAx>
      <c:dTable>
        <c:showHorzBorder val="1"/>
        <c:showVertBorder val="1"/>
        <c:showOutline val="1"/>
        <c:showKeys val="1"/>
      </c:dTable>
      <c:spPr>
        <a:noFill/>
        <a:ln>
          <a:noFill/>
        </a:ln>
      </c:spPr>
    </c:plotArea>
    <c:plotVisOnly val="0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id-ID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style val="2"/>
  <c:chart>
    <c:title>
      <c:tx>
        <c:rich>
          <a:bodyPr rot="0"/>
          <a:lstStyle/>
          <a:p>
            <a:pPr>
              <a:defRPr/>
            </a:pPr>
            <a:r>
              <a:rPr lang="en-US"/>
              <a:t>Jitter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'Grafik 30 kali iterasi'!$B$17:$B$17</c:f>
              <c:strCache>
                <c:ptCount val="1"/>
                <c:pt idx="0">
                  <c:v>UDP</c:v>
                </c:pt>
              </c:strCache>
            </c:strRef>
          </c:tx>
          <c:spPr>
            <a:ln w="28440">
              <a:solidFill>
                <a:srgbClr val="5B9BD5"/>
              </a:solidFill>
              <a:round/>
            </a:ln>
          </c:spPr>
          <c:marker>
            <c:symbol val="square"/>
            <c:size val="5"/>
            <c:spPr>
              <a:solidFill>
                <a:srgbClr val="5B9BD5"/>
              </a:solidFill>
            </c:spPr>
          </c:marker>
          <c:cat>
            <c:numRef>
              <c:f>'Grafik 30 kali iterasi'!$C$24:$C$30</c:f>
              <c:numCache>
                <c:formatCode>General</c:formatCode>
                <c:ptCount val="7"/>
                <c:pt idx="0">
                  <c:v>0</c:v>
                </c:pt>
                <c:pt idx="1">
                  <c:v>33</c:v>
                </c:pt>
                <c:pt idx="2">
                  <c:v>66</c:v>
                </c:pt>
                <c:pt idx="3">
                  <c:v>99</c:v>
                </c:pt>
                <c:pt idx="4">
                  <c:v>132</c:v>
                </c:pt>
                <c:pt idx="5">
                  <c:v>165</c:v>
                </c:pt>
                <c:pt idx="6">
                  <c:v>198</c:v>
                </c:pt>
              </c:numCache>
            </c:numRef>
          </c:cat>
          <c:val>
            <c:numRef>
              <c:f>'Grafik 30 kali iterasi'!$G$17:$G$23</c:f>
              <c:numCache>
                <c:formatCode>0.000</c:formatCode>
                <c:ptCount val="7"/>
                <c:pt idx="0">
                  <c:v>3.2000000000000001E-2</c:v>
                </c:pt>
                <c:pt idx="1">
                  <c:v>0.44</c:v>
                </c:pt>
                <c:pt idx="2">
                  <c:v>0.82699999999999996</c:v>
                </c:pt>
                <c:pt idx="3">
                  <c:v>1.1519999999999999</c:v>
                </c:pt>
                <c:pt idx="4">
                  <c:v>1.4749999999999999</c:v>
                </c:pt>
                <c:pt idx="5">
                  <c:v>1.8239999999999998</c:v>
                </c:pt>
                <c:pt idx="6">
                  <c:v>2.2469999999999999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083-4321-B84D-8D4AB54BDC14}"/>
            </c:ext>
          </c:extLst>
        </c:ser>
        <c:ser>
          <c:idx val="1"/>
          <c:order val="1"/>
          <c:tx>
            <c:strRef>
              <c:f>'Grafik 30 kali iterasi'!$B$24:$B$24</c:f>
              <c:strCache>
                <c:ptCount val="1"/>
                <c:pt idx="0">
                  <c:v>TCP</c:v>
                </c:pt>
              </c:strCache>
            </c:strRef>
          </c:tx>
          <c:spPr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cat>
            <c:numRef>
              <c:f>'Grafik 30 kali iterasi'!$C$24:$C$30</c:f>
              <c:numCache>
                <c:formatCode>General</c:formatCode>
                <c:ptCount val="7"/>
                <c:pt idx="0">
                  <c:v>0</c:v>
                </c:pt>
                <c:pt idx="1">
                  <c:v>33</c:v>
                </c:pt>
                <c:pt idx="2">
                  <c:v>66</c:v>
                </c:pt>
                <c:pt idx="3">
                  <c:v>99</c:v>
                </c:pt>
                <c:pt idx="4">
                  <c:v>132</c:v>
                </c:pt>
                <c:pt idx="5">
                  <c:v>165</c:v>
                </c:pt>
                <c:pt idx="6">
                  <c:v>198</c:v>
                </c:pt>
              </c:numCache>
            </c:numRef>
          </c:cat>
          <c:val>
            <c:numRef>
              <c:f>'Grafik 30 kali iterasi'!$G$24:$G$30</c:f>
              <c:numCache>
                <c:formatCode>0.000</c:formatCode>
                <c:ptCount val="7"/>
                <c:pt idx="0">
                  <c:v>0.10100000000000001</c:v>
                </c:pt>
                <c:pt idx="1">
                  <c:v>1.1289999999999998</c:v>
                </c:pt>
                <c:pt idx="2">
                  <c:v>1.6060000000000001</c:v>
                </c:pt>
                <c:pt idx="3">
                  <c:v>2.3479999999999999</c:v>
                </c:pt>
                <c:pt idx="4">
                  <c:v>3.161</c:v>
                </c:pt>
                <c:pt idx="5">
                  <c:v>4.016</c:v>
                </c:pt>
                <c:pt idx="6">
                  <c:v>4.7310000000000008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083-4321-B84D-8D4AB54BDC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>
              <a:noFill/>
            </a:ln>
          </c:spPr>
        </c:hiLowLines>
        <c:marker val="1"/>
        <c:smooth val="0"/>
        <c:axId val="193544192"/>
        <c:axId val="193548544"/>
      </c:lineChart>
      <c:catAx>
        <c:axId val="193544192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/>
                </a:pPr>
                <a:r>
                  <a:rPr lang="en-US" sz="1200" b="1" i="0" kern="1200" baseline="0">
                    <a:solidFill>
                      <a:srgbClr val="000000"/>
                    </a:solidFill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Ukuran </a:t>
                </a:r>
                <a:r>
                  <a:rPr lang="en-US" sz="1200" b="1" i="1" kern="1200" baseline="0">
                    <a:solidFill>
                      <a:srgbClr val="000000"/>
                    </a:solidFill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Backgroud Traffic </a:t>
                </a:r>
                <a:r>
                  <a:rPr lang="en-US" sz="1200" b="1" i="0" kern="1200" baseline="0">
                    <a:solidFill>
                      <a:srgbClr val="000000"/>
                    </a:solidFill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(MByte)</a:t>
                </a:r>
                <a:endParaRPr lang="id-ID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</c:spPr>
        </c:title>
        <c:numFmt formatCode="[$-1000409]General" sourceLinked="0"/>
        <c:majorTickMark val="none"/>
        <c:minorTickMark val="none"/>
        <c:tickLblPos val="low"/>
        <c:spPr>
          <a:ln w="9360">
            <a:solidFill>
              <a:srgbClr val="D9D9D9"/>
            </a:solidFill>
            <a:round/>
          </a:ln>
        </c:spPr>
        <c:crossAx val="193548544"/>
        <c:crosses val="autoZero"/>
        <c:auto val="1"/>
        <c:lblAlgn val="ctr"/>
        <c:lblOffset val="100"/>
        <c:noMultiLvlLbl val="1"/>
      </c:catAx>
      <c:valAx>
        <c:axId val="193548544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/>
                </a:pPr>
                <a:r>
                  <a:rPr lang="en-US"/>
                  <a:t>Waktu (ms)</a:t>
                </a:r>
              </a:p>
            </c:rich>
          </c:tx>
          <c:layout/>
          <c:overlay val="0"/>
          <c:spPr>
            <a:noFill/>
            <a:ln>
              <a:noFill/>
            </a:ln>
          </c:spPr>
        </c:title>
        <c:numFmt formatCode="0.000" sourceLinked="0"/>
        <c:majorTickMark val="none"/>
        <c:minorTickMark val="none"/>
        <c:tickLblPos val="nextTo"/>
        <c:spPr>
          <a:ln>
            <a:noFill/>
          </a:ln>
        </c:spPr>
        <c:crossAx val="193544192"/>
        <c:crosses val="min"/>
        <c:crossBetween val="midCat"/>
      </c:valAx>
      <c:dTable>
        <c:showHorzBorder val="1"/>
        <c:showVertBorder val="1"/>
        <c:showOutline val="1"/>
        <c:showKeys val="1"/>
      </c:dTable>
      <c:spPr>
        <a:noFill/>
        <a:ln>
          <a:noFill/>
        </a:ln>
      </c:spPr>
    </c:plotArea>
    <c:plotVisOnly val="0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id-ID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style val="2"/>
  <c:chart>
    <c:title>
      <c:tx>
        <c:rich>
          <a:bodyPr rot="0"/>
          <a:lstStyle/>
          <a:p>
            <a:pPr>
              <a:defRPr/>
            </a:pPr>
            <a:r>
              <a:rPr lang="en-US"/>
              <a:t>Waktu</a:t>
            </a:r>
            <a:r>
              <a:rPr lang="en-US" baseline="0"/>
              <a:t> konvergensi</a:t>
            </a:r>
            <a:endParaRPr lang="id-ID"/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Time_Convergence!$C$1:$C$1</c:f>
              <c:strCache>
                <c:ptCount val="1"/>
                <c:pt idx="0">
                  <c:v>time convergence</c:v>
                </c:pt>
              </c:strCache>
            </c:strRef>
          </c:tx>
          <c:spPr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Time_Convergence!$A$2:$A$7</c:f>
              <c:numCache>
                <c:formatCode>General</c:formatCode>
                <c:ptCount val="6"/>
                <c:pt idx="0">
                  <c:v>64</c:v>
                </c:pt>
                <c:pt idx="1">
                  <c:v>128</c:v>
                </c:pt>
                <c:pt idx="2">
                  <c:v>192</c:v>
                </c:pt>
                <c:pt idx="3">
                  <c:v>256</c:v>
                </c:pt>
                <c:pt idx="4">
                  <c:v>320</c:v>
                </c:pt>
                <c:pt idx="5">
                  <c:v>384</c:v>
                </c:pt>
              </c:numCache>
            </c:numRef>
          </c:cat>
          <c:val>
            <c:numRef>
              <c:f>Time_Convergence!$C$2:$C$7</c:f>
              <c:numCache>
                <c:formatCode>General</c:formatCode>
                <c:ptCount val="6"/>
                <c:pt idx="0">
                  <c:v>12.182</c:v>
                </c:pt>
                <c:pt idx="1">
                  <c:v>13.071</c:v>
                </c:pt>
                <c:pt idx="2">
                  <c:v>13.227</c:v>
                </c:pt>
                <c:pt idx="3">
                  <c:v>13.157</c:v>
                </c:pt>
                <c:pt idx="4">
                  <c:v>14.404999999999999</c:v>
                </c:pt>
                <c:pt idx="5">
                  <c:v>14.71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E15-494F-9927-A5066AAACD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>
              <a:noFill/>
            </a:ln>
          </c:spPr>
        </c:hiLowLines>
        <c:marker val="1"/>
        <c:smooth val="0"/>
        <c:axId val="193542560"/>
        <c:axId val="193556160"/>
      </c:lineChart>
      <c:catAx>
        <c:axId val="193542560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/>
                </a:pPr>
                <a:r>
                  <a:rPr lang="en-US" sz="1200" b="1" i="0" kern="1200" baseline="0">
                    <a:solidFill>
                      <a:srgbClr val="000000"/>
                    </a:solidFill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Ukuran Paket (Byte)</a:t>
                </a:r>
                <a:endParaRPr lang="id-ID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crossAx val="193556160"/>
        <c:crosses val="autoZero"/>
        <c:auto val="1"/>
        <c:lblAlgn val="ctr"/>
        <c:lblOffset val="100"/>
        <c:noMultiLvlLbl val="1"/>
      </c:catAx>
      <c:valAx>
        <c:axId val="193556160"/>
        <c:scaling>
          <c:orientation val="minMax"/>
          <c:max val="20"/>
          <c:min val="10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/>
                </a:pPr>
                <a:r>
                  <a:rPr lang="id-ID"/>
                  <a:t>Waktu (ms)</a:t>
                </a:r>
              </a:p>
            </c:rich>
          </c:tx>
          <c:layout/>
          <c:overlay val="0"/>
          <c:spPr>
            <a:noFill/>
            <a:ln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crossAx val="193542560"/>
        <c:crossesAt val="1"/>
        <c:crossBetween val="midCat"/>
        <c:majorUnit val="2"/>
        <c:minorUnit val="1"/>
      </c:valAx>
      <c:spPr>
        <a:noFill/>
        <a:ln>
          <a:solidFill>
            <a:srgbClr val="B3B3B3"/>
          </a:solidFill>
        </a:ln>
      </c:spPr>
    </c:plotArea>
    <c:plotVisOnly val="1"/>
    <c:dispBlanksAs val="gap"/>
    <c:showDLblsOverMax val="1"/>
  </c:chart>
  <c:spPr>
    <a:solidFill>
      <a:srgbClr val="FFFFFF"/>
    </a:solidFill>
    <a:ln>
      <a:noFill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id-ID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58985</xdr:colOff>
      <xdr:row>0</xdr:row>
      <xdr:rowOff>109010</xdr:rowOff>
    </xdr:from>
    <xdr:to>
      <xdr:col>17</xdr:col>
      <xdr:colOff>40173</xdr:colOff>
      <xdr:row>14</xdr:row>
      <xdr:rowOff>9230</xdr:rowOff>
    </xdr:to>
    <xdr:graphicFrame macro="">
      <xdr:nvGraphicFramePr>
        <xdr:cNvPr id="6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33637</xdr:colOff>
      <xdr:row>15</xdr:row>
      <xdr:rowOff>44227</xdr:rowOff>
    </xdr:from>
    <xdr:to>
      <xdr:col>17</xdr:col>
      <xdr:colOff>58745</xdr:colOff>
      <xdr:row>26</xdr:row>
      <xdr:rowOff>174187</xdr:rowOff>
    </xdr:to>
    <xdr:graphicFrame macro="">
      <xdr:nvGraphicFramePr>
        <xdr:cNvPr id="7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9</xdr:col>
      <xdr:colOff>23641</xdr:colOff>
      <xdr:row>27</xdr:row>
      <xdr:rowOff>109945</xdr:rowOff>
    </xdr:from>
    <xdr:to>
      <xdr:col>17</xdr:col>
      <xdr:colOff>48749</xdr:colOff>
      <xdr:row>42</xdr:row>
      <xdr:rowOff>10165</xdr:rowOff>
    </xdr:to>
    <xdr:graphicFrame macro="">
      <xdr:nvGraphicFramePr>
        <xdr:cNvPr id="8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155813</xdr:colOff>
      <xdr:row>15</xdr:row>
      <xdr:rowOff>14217</xdr:rowOff>
    </xdr:from>
    <xdr:to>
      <xdr:col>27</xdr:col>
      <xdr:colOff>164453</xdr:colOff>
      <xdr:row>26</xdr:row>
      <xdr:rowOff>144237</xdr:rowOff>
    </xdr:to>
    <xdr:graphicFrame macro="">
      <xdr:nvGraphicFramePr>
        <xdr:cNvPr id="9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19</xdr:col>
      <xdr:colOff>175865</xdr:colOff>
      <xdr:row>0</xdr:row>
      <xdr:rowOff>48669</xdr:rowOff>
    </xdr:from>
    <xdr:to>
      <xdr:col>27</xdr:col>
      <xdr:colOff>140585</xdr:colOff>
      <xdr:row>13</xdr:row>
      <xdr:rowOff>139389</xdr:rowOff>
    </xdr:to>
    <xdr:graphicFrame macro="">
      <xdr:nvGraphicFramePr>
        <xdr:cNvPr id="10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19</xdr:col>
      <xdr:colOff>111151</xdr:colOff>
      <xdr:row>27</xdr:row>
      <xdr:rowOff>117383</xdr:rowOff>
    </xdr:from>
    <xdr:to>
      <xdr:col>27</xdr:col>
      <xdr:colOff>119791</xdr:colOff>
      <xdr:row>42</xdr:row>
      <xdr:rowOff>17603</xdr:rowOff>
    </xdr:to>
    <xdr:graphicFrame macro="">
      <xdr:nvGraphicFramePr>
        <xdr:cNvPr id="11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458340</xdr:colOff>
      <xdr:row>2</xdr:row>
      <xdr:rowOff>27000</xdr:rowOff>
    </xdr:from>
    <xdr:to>
      <xdr:col>15</xdr:col>
      <xdr:colOff>310815</xdr:colOff>
      <xdr:row>16</xdr:row>
      <xdr:rowOff>130342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04"/>
  <sheetViews>
    <sheetView topLeftCell="A64" zoomScale="95" zoomScaleNormal="95" workbookViewId="0">
      <pane xSplit="2" topLeftCell="C1" activePane="topRight" state="frozen"/>
      <selection activeCell="A11" sqref="A11"/>
      <selection pane="topRight" activeCell="D43" sqref="D43:D72"/>
    </sheetView>
  </sheetViews>
  <sheetFormatPr defaultRowHeight="15"/>
  <cols>
    <col min="1" max="1" width="10.140625" style="1" customWidth="1"/>
    <col min="2" max="2" width="3.140625" style="1" bestFit="1" customWidth="1"/>
    <col min="3" max="17" width="9.28515625" style="1" customWidth="1"/>
    <col min="18" max="18" width="9.28515625" style="2" customWidth="1"/>
    <col min="19" max="26" width="9.28515625" style="1" customWidth="1"/>
    <col min="27" max="27" width="9.7109375" style="1" customWidth="1"/>
    <col min="28" max="31" width="8.5703125" style="1" customWidth="1"/>
    <col min="32" max="32" width="3" style="1" customWidth="1"/>
    <col min="33" max="36" width="8.5703125" style="1" customWidth="1"/>
    <col min="37" max="37" width="3" style="1" customWidth="1"/>
    <col min="38" max="41" width="8.5703125" style="1" customWidth="1"/>
    <col min="42" max="42" width="3" style="1" customWidth="1"/>
    <col min="43" max="1018" width="8.5703125" style="1" customWidth="1"/>
    <col min="1019" max="1019" width="6.85546875" style="1" customWidth="1"/>
    <col min="1020" max="1025" width="9.140625" customWidth="1"/>
  </cols>
  <sheetData>
    <row r="1" spans="1:1024" ht="15" customHeight="1">
      <c r="A1"/>
      <c r="B1"/>
      <c r="C1" s="46">
        <v>1</v>
      </c>
      <c r="D1" s="46"/>
      <c r="E1" s="46"/>
      <c r="F1" s="46"/>
      <c r="G1" s="46">
        <v>2</v>
      </c>
      <c r="H1" s="46"/>
      <c r="I1" s="46"/>
      <c r="J1" s="46"/>
      <c r="K1" s="46">
        <v>3</v>
      </c>
      <c r="L1" s="46"/>
      <c r="M1" s="46"/>
      <c r="N1" s="46"/>
      <c r="O1" s="46">
        <v>4</v>
      </c>
      <c r="P1" s="46"/>
      <c r="Q1" s="46"/>
      <c r="R1" s="46"/>
      <c r="S1" s="46">
        <v>5</v>
      </c>
      <c r="T1" s="46"/>
      <c r="U1" s="46"/>
      <c r="V1" s="46"/>
      <c r="W1" s="46">
        <v>6</v>
      </c>
      <c r="X1" s="46"/>
      <c r="Y1" s="46"/>
      <c r="Z1" s="46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</row>
    <row r="2" spans="1:1024" ht="15" customHeight="1">
      <c r="A2" s="47" t="s">
        <v>0</v>
      </c>
      <c r="C2" s="45" t="s">
        <v>1</v>
      </c>
      <c r="D2" s="45"/>
      <c r="E2" s="45"/>
      <c r="F2" s="45"/>
      <c r="G2" s="45" t="s">
        <v>2</v>
      </c>
      <c r="H2" s="45"/>
      <c r="I2" s="45"/>
      <c r="J2" s="45"/>
      <c r="K2" s="45" t="s">
        <v>3</v>
      </c>
      <c r="L2" s="45"/>
      <c r="M2" s="45"/>
      <c r="N2" s="45"/>
      <c r="O2" s="45" t="s">
        <v>4</v>
      </c>
      <c r="P2" s="45"/>
      <c r="Q2" s="45"/>
      <c r="R2" s="45"/>
      <c r="S2" s="45" t="s">
        <v>5</v>
      </c>
      <c r="T2" s="45"/>
      <c r="U2" s="45"/>
      <c r="V2" s="45"/>
      <c r="W2" s="45" t="s">
        <v>6</v>
      </c>
      <c r="X2" s="45"/>
      <c r="Y2" s="45"/>
      <c r="Z2" s="45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</row>
    <row r="3" spans="1:1024" s="4" customFormat="1" ht="51" customHeight="1">
      <c r="A3" s="47"/>
      <c r="B3" s="1"/>
      <c r="C3" s="3" t="s">
        <v>7</v>
      </c>
      <c r="D3" s="3" t="s">
        <v>8</v>
      </c>
      <c r="E3" s="3" t="s">
        <v>9</v>
      </c>
      <c r="F3" s="3" t="s">
        <v>10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7</v>
      </c>
      <c r="L3" s="3" t="s">
        <v>8</v>
      </c>
      <c r="M3" s="3" t="s">
        <v>9</v>
      </c>
      <c r="N3" s="3" t="s">
        <v>10</v>
      </c>
      <c r="O3" s="3" t="s">
        <v>7</v>
      </c>
      <c r="P3" s="3" t="s">
        <v>8</v>
      </c>
      <c r="Q3" s="3" t="s">
        <v>9</v>
      </c>
      <c r="R3" s="3" t="s">
        <v>10</v>
      </c>
      <c r="S3" s="3" t="s">
        <v>7</v>
      </c>
      <c r="T3" s="3" t="s">
        <v>8</v>
      </c>
      <c r="U3" s="3" t="s">
        <v>9</v>
      </c>
      <c r="V3" s="3" t="s">
        <v>10</v>
      </c>
      <c r="W3" s="3" t="s">
        <v>7</v>
      </c>
      <c r="X3" s="3" t="s">
        <v>8</v>
      </c>
      <c r="Y3" s="3" t="s">
        <v>9</v>
      </c>
      <c r="Z3" s="3" t="s">
        <v>10</v>
      </c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AMF3"/>
      <c r="AMG3"/>
      <c r="AMH3"/>
      <c r="AMI3"/>
      <c r="AMJ3"/>
    </row>
    <row r="4" spans="1:1024" ht="15" customHeight="1">
      <c r="A4" s="47"/>
      <c r="B4" s="5">
        <v>1</v>
      </c>
      <c r="C4">
        <v>1925.856</v>
      </c>
      <c r="D4">
        <v>1.2889999999999999</v>
      </c>
      <c r="E4">
        <v>0.02</v>
      </c>
      <c r="F4" s="6">
        <v>0</v>
      </c>
      <c r="G4">
        <v>2568.7979999999998</v>
      </c>
      <c r="H4">
        <v>1.607</v>
      </c>
      <c r="I4">
        <v>5.1999999999999998E-2</v>
      </c>
      <c r="J4" s="6">
        <v>0</v>
      </c>
      <c r="K4">
        <v>3210.567</v>
      </c>
      <c r="L4">
        <v>1.8480000000000001</v>
      </c>
      <c r="M4">
        <v>5.7000000000000002E-2</v>
      </c>
      <c r="N4" s="6">
        <v>0</v>
      </c>
      <c r="O4">
        <v>3852.11</v>
      </c>
      <c r="P4">
        <v>2.2930000000000001</v>
      </c>
      <c r="Q4">
        <v>2.5000000000000001E-2</v>
      </c>
      <c r="R4" s="6">
        <v>0</v>
      </c>
      <c r="S4">
        <v>4493.8680000000004</v>
      </c>
      <c r="T4" s="23">
        <v>2.6240000000000001</v>
      </c>
      <c r="U4">
        <v>3.3000000000000002E-2</v>
      </c>
      <c r="V4" s="6">
        <v>0</v>
      </c>
      <c r="W4">
        <v>5137.3530000000001</v>
      </c>
      <c r="X4">
        <v>4.97</v>
      </c>
      <c r="Y4">
        <v>6.0999999999999999E-2</v>
      </c>
      <c r="Z4" s="6">
        <v>0</v>
      </c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</row>
    <row r="5" spans="1:1024" ht="15" customHeight="1">
      <c r="A5" s="47"/>
      <c r="B5" s="5">
        <v>2</v>
      </c>
      <c r="C5">
        <v>1925.702</v>
      </c>
      <c r="D5">
        <v>1.29</v>
      </c>
      <c r="E5">
        <v>1.7999999999999999E-2</v>
      </c>
      <c r="F5" s="6">
        <v>0</v>
      </c>
      <c r="G5">
        <v>2567.7530000000002</v>
      </c>
      <c r="H5">
        <v>1.5840000000000001</v>
      </c>
      <c r="I5">
        <v>2.5000000000000001E-2</v>
      </c>
      <c r="J5" s="6">
        <v>0</v>
      </c>
      <c r="K5">
        <v>3221.1439999999998</v>
      </c>
      <c r="L5">
        <v>1.857</v>
      </c>
      <c r="M5">
        <v>0.06</v>
      </c>
      <c r="N5" s="6">
        <v>0</v>
      </c>
      <c r="O5">
        <v>3852.0309999999999</v>
      </c>
      <c r="P5">
        <v>2.2909999999999999</v>
      </c>
      <c r="Q5">
        <v>0.04</v>
      </c>
      <c r="R5" s="6">
        <v>0</v>
      </c>
      <c r="S5">
        <v>4493.6610000000001</v>
      </c>
      <c r="T5" s="23">
        <v>2.6339999999999999</v>
      </c>
      <c r="U5">
        <v>3.4000000000000002E-2</v>
      </c>
      <c r="V5" s="6">
        <v>0</v>
      </c>
      <c r="W5">
        <v>5135.6459999999997</v>
      </c>
      <c r="X5">
        <v>4.9980000000000002</v>
      </c>
      <c r="Y5">
        <v>5.3999999999999999E-2</v>
      </c>
      <c r="Z5" s="6">
        <v>0</v>
      </c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</row>
    <row r="6" spans="1:1024" ht="15" customHeight="1">
      <c r="A6" s="47"/>
      <c r="B6" s="5">
        <v>3</v>
      </c>
      <c r="C6">
        <v>1925.8050000000001</v>
      </c>
      <c r="D6">
        <v>1.3120000000000001</v>
      </c>
      <c r="E6">
        <v>1.7000000000000001E-2</v>
      </c>
      <c r="F6" s="6">
        <v>0</v>
      </c>
      <c r="G6">
        <v>2567.848</v>
      </c>
      <c r="H6">
        <v>1.58</v>
      </c>
      <c r="I6">
        <v>1.9E-2</v>
      </c>
      <c r="J6" s="6">
        <v>0</v>
      </c>
      <c r="K6">
        <v>3209.7370000000001</v>
      </c>
      <c r="L6">
        <v>1.792</v>
      </c>
      <c r="M6">
        <v>2.5000000000000001E-2</v>
      </c>
      <c r="N6" s="6">
        <v>0</v>
      </c>
      <c r="O6">
        <v>3851.4740000000002</v>
      </c>
      <c r="P6">
        <v>2.2909999999999999</v>
      </c>
      <c r="Q6">
        <v>3.2000000000000001E-2</v>
      </c>
      <c r="R6" s="6">
        <v>0</v>
      </c>
      <c r="S6">
        <v>4493.8729999999996</v>
      </c>
      <c r="T6" s="23">
        <v>2.5779999999999998</v>
      </c>
      <c r="U6">
        <v>2.1999999999999999E-2</v>
      </c>
      <c r="V6" s="6">
        <v>0</v>
      </c>
      <c r="W6">
        <v>5136.92</v>
      </c>
      <c r="X6">
        <v>4.9980000000000002</v>
      </c>
      <c r="Y6">
        <v>5.7000000000000002E-2</v>
      </c>
      <c r="Z6" s="6">
        <v>0</v>
      </c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</row>
    <row r="7" spans="1:1024" ht="15" customHeight="1">
      <c r="A7" s="47"/>
      <c r="B7" s="5">
        <v>4</v>
      </c>
      <c r="C7">
        <v>1925.8109999999999</v>
      </c>
      <c r="D7">
        <v>1.321</v>
      </c>
      <c r="E7">
        <v>1.2999999999999999E-2</v>
      </c>
      <c r="F7" s="6">
        <v>0</v>
      </c>
      <c r="G7">
        <v>2567.8890000000001</v>
      </c>
      <c r="H7">
        <v>1.6120000000000001</v>
      </c>
      <c r="I7">
        <v>2.1000000000000001E-2</v>
      </c>
      <c r="J7" s="6">
        <v>0</v>
      </c>
      <c r="K7">
        <v>3209.8110000000001</v>
      </c>
      <c r="L7">
        <v>1.851</v>
      </c>
      <c r="M7">
        <v>3.6999999999999998E-2</v>
      </c>
      <c r="N7" s="6">
        <v>0</v>
      </c>
      <c r="O7">
        <v>3851.8220000000001</v>
      </c>
      <c r="P7">
        <v>2.2879999999999998</v>
      </c>
      <c r="Q7">
        <v>0.03</v>
      </c>
      <c r="R7" s="6">
        <v>0</v>
      </c>
      <c r="S7">
        <v>4493.7839999999997</v>
      </c>
      <c r="T7" s="23">
        <v>2.6059999999999999</v>
      </c>
      <c r="U7">
        <v>4.9000000000000002E-2</v>
      </c>
      <c r="V7" s="6">
        <v>0</v>
      </c>
      <c r="W7">
        <v>5136.5770000000002</v>
      </c>
      <c r="X7">
        <v>4.9980000000000002</v>
      </c>
      <c r="Y7">
        <v>5.8000000000000003E-2</v>
      </c>
      <c r="Z7" s="6">
        <v>0</v>
      </c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</row>
    <row r="8" spans="1:1024" ht="15" customHeight="1">
      <c r="A8" s="47"/>
      <c r="B8" s="5">
        <v>5</v>
      </c>
      <c r="C8">
        <v>1925.943</v>
      </c>
      <c r="D8">
        <v>1.3420000000000001</v>
      </c>
      <c r="E8">
        <v>1.6E-2</v>
      </c>
      <c r="F8" s="6">
        <v>0</v>
      </c>
      <c r="G8">
        <v>2567.7689999999998</v>
      </c>
      <c r="H8">
        <v>1.605</v>
      </c>
      <c r="I8">
        <v>1.6E-2</v>
      </c>
      <c r="J8" s="6">
        <v>0</v>
      </c>
      <c r="K8">
        <v>3209.9029999999998</v>
      </c>
      <c r="L8">
        <v>1.8720000000000001</v>
      </c>
      <c r="M8">
        <v>2.5999999999999999E-2</v>
      </c>
      <c r="N8" s="6">
        <v>0</v>
      </c>
      <c r="O8">
        <v>3852.0819999999999</v>
      </c>
      <c r="P8">
        <v>2.2949999999999999</v>
      </c>
      <c r="Q8">
        <v>5.3999999999999999E-2</v>
      </c>
      <c r="R8" s="6">
        <v>0</v>
      </c>
      <c r="S8">
        <v>4493.7950000000001</v>
      </c>
      <c r="T8" s="23">
        <v>2.609</v>
      </c>
      <c r="U8">
        <v>2.4E-2</v>
      </c>
      <c r="V8" s="6">
        <v>0</v>
      </c>
      <c r="W8">
        <v>5136.2550000000001</v>
      </c>
      <c r="X8">
        <v>4.9909999999999997</v>
      </c>
      <c r="Y8">
        <v>3.5999999999999997E-2</v>
      </c>
      <c r="Z8" s="6">
        <v>0</v>
      </c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</row>
    <row r="9" spans="1:1024" ht="15" customHeight="1">
      <c r="A9" s="47"/>
      <c r="B9" s="5">
        <v>6</v>
      </c>
      <c r="C9">
        <v>1925.7750000000001</v>
      </c>
      <c r="D9">
        <v>1.33</v>
      </c>
      <c r="E9">
        <v>1.4999999999999999E-2</v>
      </c>
      <c r="F9" s="6">
        <v>0</v>
      </c>
      <c r="G9">
        <v>2568.114</v>
      </c>
      <c r="H9">
        <v>1.6080000000000001</v>
      </c>
      <c r="I9">
        <v>4.5999999999999999E-2</v>
      </c>
      <c r="J9" s="6">
        <v>0</v>
      </c>
      <c r="K9">
        <v>3209.8580000000002</v>
      </c>
      <c r="L9">
        <v>1.8720000000000001</v>
      </c>
      <c r="M9">
        <v>2.4E-2</v>
      </c>
      <c r="N9" s="6">
        <v>0</v>
      </c>
      <c r="O9">
        <v>3851.8330000000001</v>
      </c>
      <c r="P9">
        <v>2.4039999999999999</v>
      </c>
      <c r="Q9">
        <v>2.7E-2</v>
      </c>
      <c r="R9" s="6">
        <v>0</v>
      </c>
      <c r="S9">
        <v>4493.8500000000004</v>
      </c>
      <c r="T9" s="23">
        <v>2.601</v>
      </c>
      <c r="U9">
        <v>3.3000000000000002E-2</v>
      </c>
      <c r="V9" s="6">
        <v>0</v>
      </c>
      <c r="W9">
        <v>5135.7809999999999</v>
      </c>
      <c r="X9">
        <v>5.0030000000000001</v>
      </c>
      <c r="Y9">
        <v>3.2000000000000001E-2</v>
      </c>
      <c r="Z9" s="6">
        <v>0</v>
      </c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</row>
    <row r="10" spans="1:1024" ht="15" customHeight="1">
      <c r="A10" s="47"/>
      <c r="B10" s="5">
        <v>7</v>
      </c>
      <c r="C10">
        <v>1926.664</v>
      </c>
      <c r="D10">
        <v>1.3009999999999999</v>
      </c>
      <c r="E10">
        <v>5.3999999999999999E-2</v>
      </c>
      <c r="F10" s="6">
        <v>0</v>
      </c>
      <c r="G10">
        <v>2568.076</v>
      </c>
      <c r="H10">
        <v>1.617</v>
      </c>
      <c r="I10">
        <v>2.7E-2</v>
      </c>
      <c r="J10" s="6">
        <v>0</v>
      </c>
      <c r="K10">
        <v>3210.0479999999998</v>
      </c>
      <c r="L10">
        <v>1.891</v>
      </c>
      <c r="M10">
        <v>1.9E-2</v>
      </c>
      <c r="N10" s="6">
        <v>0</v>
      </c>
      <c r="O10">
        <v>3852.4549999999999</v>
      </c>
      <c r="P10">
        <v>2.2890000000000001</v>
      </c>
      <c r="Q10">
        <v>4.3999999999999997E-2</v>
      </c>
      <c r="R10" s="6">
        <v>0</v>
      </c>
      <c r="S10">
        <v>4494.9049999999997</v>
      </c>
      <c r="T10" s="23">
        <v>2.6120000000000001</v>
      </c>
      <c r="U10">
        <v>0.06</v>
      </c>
      <c r="V10" s="6">
        <v>0</v>
      </c>
      <c r="W10">
        <v>5135.8289999999997</v>
      </c>
      <c r="X10">
        <v>4.9889999999999999</v>
      </c>
      <c r="Y10">
        <v>2.7E-2</v>
      </c>
      <c r="Z10" s="6">
        <v>0</v>
      </c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</row>
    <row r="11" spans="1:1024" ht="15" customHeight="1">
      <c r="A11" s="47"/>
      <c r="B11" s="5">
        <v>8</v>
      </c>
      <c r="C11">
        <v>1926.4159999999999</v>
      </c>
      <c r="D11">
        <v>1.34</v>
      </c>
      <c r="E11">
        <v>7.1999999999999995E-2</v>
      </c>
      <c r="F11" s="6">
        <v>0</v>
      </c>
      <c r="G11">
        <v>2567.9059999999999</v>
      </c>
      <c r="H11">
        <v>1.6120000000000001</v>
      </c>
      <c r="I11">
        <v>2.5999999999999999E-2</v>
      </c>
      <c r="J11" s="6">
        <v>0</v>
      </c>
      <c r="K11">
        <v>3209.7890000000002</v>
      </c>
      <c r="L11">
        <v>1.885</v>
      </c>
      <c r="M11">
        <v>1.9E-2</v>
      </c>
      <c r="N11" s="6">
        <v>0</v>
      </c>
      <c r="O11">
        <v>3851.7660000000001</v>
      </c>
      <c r="P11">
        <v>2.2999999999999998</v>
      </c>
      <c r="Q11">
        <v>2.4E-2</v>
      </c>
      <c r="R11" s="6">
        <v>0</v>
      </c>
      <c r="S11">
        <v>4494.8739999999998</v>
      </c>
      <c r="T11" s="23">
        <v>2.6160000000000001</v>
      </c>
      <c r="U11">
        <v>4.7E-2</v>
      </c>
      <c r="V11" s="6">
        <v>0</v>
      </c>
      <c r="W11">
        <v>5135.7569999999996</v>
      </c>
      <c r="X11">
        <v>4.9930000000000003</v>
      </c>
      <c r="Y11">
        <v>4.4999999999999998E-2</v>
      </c>
      <c r="Z11" s="6">
        <v>0</v>
      </c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</row>
    <row r="12" spans="1:1024" ht="15" customHeight="1">
      <c r="A12" s="47"/>
      <c r="B12" s="5">
        <v>9</v>
      </c>
      <c r="C12">
        <v>1927.3140000000001</v>
      </c>
      <c r="D12">
        <v>1.331</v>
      </c>
      <c r="E12">
        <v>4.2999999999999997E-2</v>
      </c>
      <c r="F12" s="6">
        <v>0</v>
      </c>
      <c r="G12">
        <v>2568.4780000000001</v>
      </c>
      <c r="H12">
        <v>1.62</v>
      </c>
      <c r="I12">
        <v>0.06</v>
      </c>
      <c r="J12" s="6">
        <v>0</v>
      </c>
      <c r="K12">
        <v>3210.1019999999999</v>
      </c>
      <c r="L12">
        <v>1.8280000000000001</v>
      </c>
      <c r="M12">
        <v>0.03</v>
      </c>
      <c r="N12" s="6">
        <v>0</v>
      </c>
      <c r="O12">
        <v>3851.8870000000002</v>
      </c>
      <c r="P12">
        <v>2.2919999999999998</v>
      </c>
      <c r="Q12">
        <v>4.9000000000000002E-2</v>
      </c>
      <c r="R12" s="6">
        <v>0</v>
      </c>
      <c r="S12">
        <v>4493.6899999999996</v>
      </c>
      <c r="T12" s="23">
        <v>2.5950000000000002</v>
      </c>
      <c r="U12">
        <v>4.4999999999999998E-2</v>
      </c>
      <c r="V12" s="6">
        <v>0</v>
      </c>
      <c r="W12">
        <v>5135.8230000000003</v>
      </c>
      <c r="X12">
        <v>4.9669999999999996</v>
      </c>
      <c r="Y12">
        <v>3.5999999999999997E-2</v>
      </c>
      <c r="Z12" s="6">
        <v>0</v>
      </c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</row>
    <row r="13" spans="1:1024" s="10" customFormat="1" ht="15" customHeight="1">
      <c r="A13" s="47"/>
      <c r="B13" s="7">
        <v>10</v>
      </c>
      <c r="C13" s="8">
        <v>1927.2059999999999</v>
      </c>
      <c r="D13" s="8">
        <v>1.3140000000000001</v>
      </c>
      <c r="E13" s="8">
        <v>4.1000000000000002E-2</v>
      </c>
      <c r="F13" s="9">
        <v>0</v>
      </c>
      <c r="G13" s="8">
        <v>2568.12</v>
      </c>
      <c r="H13" s="8">
        <v>1.57</v>
      </c>
      <c r="I13" s="8">
        <v>2.7E-2</v>
      </c>
      <c r="J13" s="9">
        <v>0</v>
      </c>
      <c r="K13" s="8">
        <v>3210.241</v>
      </c>
      <c r="L13" s="8">
        <v>1.827</v>
      </c>
      <c r="M13" s="8">
        <v>3.5999999999999997E-2</v>
      </c>
      <c r="N13" s="9">
        <v>0</v>
      </c>
      <c r="O13" s="8">
        <v>3852.0430000000001</v>
      </c>
      <c r="P13" s="8">
        <v>2.2909999999999999</v>
      </c>
      <c r="Q13" s="8">
        <v>2.8000000000000001E-2</v>
      </c>
      <c r="R13" s="9">
        <v>0</v>
      </c>
      <c r="S13" s="8">
        <v>4493.9160000000002</v>
      </c>
      <c r="T13" s="8">
        <v>2.609</v>
      </c>
      <c r="U13" s="8">
        <v>3.4000000000000002E-2</v>
      </c>
      <c r="V13" s="9">
        <v>0</v>
      </c>
      <c r="W13" s="8">
        <v>5137.0789999999997</v>
      </c>
      <c r="X13" s="8">
        <v>4.992</v>
      </c>
      <c r="Y13" s="8">
        <v>5.7000000000000002E-2</v>
      </c>
      <c r="Z13" s="9">
        <v>0</v>
      </c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AMF13" s="8"/>
      <c r="AMG13" s="8"/>
      <c r="AMH13" s="8"/>
      <c r="AMI13" s="8"/>
      <c r="AMJ13" s="8"/>
    </row>
    <row r="14" spans="1:1024" ht="15" customHeight="1">
      <c r="A14" s="47"/>
      <c r="B14" s="5">
        <v>11</v>
      </c>
      <c r="C14">
        <v>1925.85</v>
      </c>
      <c r="D14">
        <v>1.3540000000000001</v>
      </c>
      <c r="E14">
        <v>1.4999999999999999E-2</v>
      </c>
      <c r="F14" s="6">
        <v>0</v>
      </c>
      <c r="G14">
        <v>2568.0619999999999</v>
      </c>
      <c r="H14">
        <v>1.599</v>
      </c>
      <c r="I14">
        <v>3.3000000000000002E-2</v>
      </c>
      <c r="J14" s="6">
        <v>0</v>
      </c>
      <c r="K14">
        <v>3209.7240000000002</v>
      </c>
      <c r="L14">
        <v>1.871</v>
      </c>
      <c r="M14">
        <v>1.6E-2</v>
      </c>
      <c r="N14" s="6">
        <v>0</v>
      </c>
      <c r="O14">
        <v>3851.5479999999998</v>
      </c>
      <c r="P14">
        <v>2.214</v>
      </c>
      <c r="Q14">
        <v>1.7999999999999999E-2</v>
      </c>
      <c r="R14" s="6">
        <v>0</v>
      </c>
      <c r="S14">
        <v>4494.9179999999997</v>
      </c>
      <c r="T14" s="23">
        <v>2.621</v>
      </c>
      <c r="U14">
        <v>5.1999999999999998E-2</v>
      </c>
      <c r="V14" s="6">
        <v>0</v>
      </c>
      <c r="W14">
        <v>5135.5469999999996</v>
      </c>
      <c r="X14">
        <v>4.9740000000000002</v>
      </c>
      <c r="Y14">
        <v>2.5999999999999999E-2</v>
      </c>
      <c r="Z14" s="6">
        <v>0</v>
      </c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</row>
    <row r="15" spans="1:1024" ht="15" customHeight="1">
      <c r="A15" s="47"/>
      <c r="B15" s="5">
        <v>12</v>
      </c>
      <c r="C15">
        <v>1925.7560000000001</v>
      </c>
      <c r="D15">
        <v>1.3480000000000001</v>
      </c>
      <c r="E15">
        <v>1.2999999999999999E-2</v>
      </c>
      <c r="F15" s="6">
        <v>0</v>
      </c>
      <c r="G15">
        <v>2567.627</v>
      </c>
      <c r="H15">
        <v>1.6040000000000001</v>
      </c>
      <c r="I15">
        <v>1.2999999999999999E-2</v>
      </c>
      <c r="J15" s="6">
        <v>0</v>
      </c>
      <c r="K15">
        <v>3209.64</v>
      </c>
      <c r="L15">
        <v>1.8560000000000001</v>
      </c>
      <c r="M15">
        <v>5.5E-2</v>
      </c>
      <c r="N15" s="6">
        <v>0</v>
      </c>
      <c r="O15">
        <v>3851.607</v>
      </c>
      <c r="P15">
        <v>2.31</v>
      </c>
      <c r="Q15">
        <v>0.02</v>
      </c>
      <c r="R15" s="6">
        <v>0</v>
      </c>
      <c r="S15">
        <v>4493.5950000000003</v>
      </c>
      <c r="T15" s="23">
        <v>2.6320000000000001</v>
      </c>
      <c r="U15">
        <v>3.4000000000000002E-2</v>
      </c>
      <c r="V15" s="6">
        <v>0</v>
      </c>
      <c r="W15">
        <v>5135.3040000000001</v>
      </c>
      <c r="X15">
        <v>4.9870000000000001</v>
      </c>
      <c r="Y15">
        <v>2.5000000000000001E-2</v>
      </c>
      <c r="Z15" s="6">
        <v>0</v>
      </c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</row>
    <row r="16" spans="1:1024" ht="15" customHeight="1">
      <c r="A16" s="47"/>
      <c r="B16" s="5">
        <v>13</v>
      </c>
      <c r="C16">
        <v>1925.829</v>
      </c>
      <c r="D16">
        <v>1.333</v>
      </c>
      <c r="E16">
        <v>1.4E-2</v>
      </c>
      <c r="F16" s="6">
        <v>0</v>
      </c>
      <c r="G16">
        <v>2567.7959999999998</v>
      </c>
      <c r="H16">
        <v>1.61</v>
      </c>
      <c r="I16">
        <v>1.7999999999999999E-2</v>
      </c>
      <c r="J16" s="6">
        <v>0</v>
      </c>
      <c r="K16">
        <v>3209.6990000000001</v>
      </c>
      <c r="L16">
        <v>1.841</v>
      </c>
      <c r="M16">
        <v>1.9E-2</v>
      </c>
      <c r="N16" s="6">
        <v>0</v>
      </c>
      <c r="O16">
        <v>3851.4169999999999</v>
      </c>
      <c r="P16">
        <v>2.2869999999999999</v>
      </c>
      <c r="Q16">
        <v>4.3999999999999997E-2</v>
      </c>
      <c r="R16" s="6">
        <v>0</v>
      </c>
      <c r="S16">
        <v>4493.53</v>
      </c>
      <c r="T16" s="23">
        <v>2.6230000000000002</v>
      </c>
      <c r="U16">
        <v>2.5999999999999999E-2</v>
      </c>
      <c r="V16" s="6">
        <v>0</v>
      </c>
      <c r="W16">
        <v>5135.4290000000001</v>
      </c>
      <c r="X16">
        <v>4.9640000000000004</v>
      </c>
      <c r="Y16">
        <v>3.5000000000000003E-2</v>
      </c>
      <c r="Z16" s="6">
        <v>0</v>
      </c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</row>
    <row r="17" spans="1:57" ht="15" customHeight="1">
      <c r="A17" s="47"/>
      <c r="B17" s="5">
        <v>14</v>
      </c>
      <c r="C17">
        <v>1925.759</v>
      </c>
      <c r="D17">
        <v>1.341</v>
      </c>
      <c r="E17">
        <v>1.2999999999999999E-2</v>
      </c>
      <c r="F17" s="6">
        <v>0</v>
      </c>
      <c r="G17">
        <v>2567.7460000000001</v>
      </c>
      <c r="H17">
        <v>1.601</v>
      </c>
      <c r="I17">
        <v>1.6E-2</v>
      </c>
      <c r="J17" s="6">
        <v>0</v>
      </c>
      <c r="K17">
        <v>3209.64</v>
      </c>
      <c r="L17">
        <v>1.8660000000000001</v>
      </c>
      <c r="M17">
        <v>1.7999999999999999E-2</v>
      </c>
      <c r="N17" s="6">
        <v>0</v>
      </c>
      <c r="O17">
        <v>3851.377</v>
      </c>
      <c r="P17">
        <v>2.2679999999999998</v>
      </c>
      <c r="Q17">
        <v>1.9E-2</v>
      </c>
      <c r="R17" s="6">
        <v>0</v>
      </c>
      <c r="S17">
        <v>4493.4920000000002</v>
      </c>
      <c r="T17" s="23">
        <v>2.6509999999999998</v>
      </c>
      <c r="U17">
        <v>2.1000000000000001E-2</v>
      </c>
      <c r="V17" s="6">
        <v>0</v>
      </c>
      <c r="W17">
        <v>5135.2939999999999</v>
      </c>
      <c r="X17">
        <v>4.9930000000000003</v>
      </c>
      <c r="Y17">
        <v>2.1999999999999999E-2</v>
      </c>
      <c r="Z17" s="6">
        <v>0</v>
      </c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</row>
    <row r="18" spans="1:57" ht="15" customHeight="1">
      <c r="A18" s="47"/>
      <c r="B18" s="5">
        <v>15</v>
      </c>
      <c r="C18">
        <v>1925.8430000000001</v>
      </c>
      <c r="D18">
        <v>1.34</v>
      </c>
      <c r="E18">
        <v>1.7000000000000001E-2</v>
      </c>
      <c r="F18" s="6">
        <v>0</v>
      </c>
      <c r="G18">
        <v>2567.8000000000002</v>
      </c>
      <c r="H18">
        <v>1.605</v>
      </c>
      <c r="I18">
        <v>1.7999999999999999E-2</v>
      </c>
      <c r="J18" s="6">
        <v>0</v>
      </c>
      <c r="K18">
        <v>3209.6190000000001</v>
      </c>
      <c r="L18">
        <v>1.8580000000000001</v>
      </c>
      <c r="M18">
        <v>1.6E-2</v>
      </c>
      <c r="N18" s="6">
        <v>0</v>
      </c>
      <c r="O18">
        <v>3851.8879999999999</v>
      </c>
      <c r="P18">
        <v>2.2890000000000001</v>
      </c>
      <c r="Q18">
        <v>2.3E-2</v>
      </c>
      <c r="R18" s="6">
        <v>0</v>
      </c>
      <c r="S18">
        <v>4493.3519999999999</v>
      </c>
      <c r="T18" s="23">
        <v>2.645</v>
      </c>
      <c r="U18">
        <v>1.4999999999999999E-2</v>
      </c>
      <c r="V18" s="6">
        <v>0</v>
      </c>
      <c r="W18">
        <v>5135.33</v>
      </c>
      <c r="X18">
        <v>4.9950000000000001</v>
      </c>
      <c r="Y18">
        <v>2.5000000000000001E-2</v>
      </c>
      <c r="Z18" s="6">
        <v>0</v>
      </c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</row>
    <row r="19" spans="1:57" ht="15" customHeight="1">
      <c r="A19" s="47"/>
      <c r="B19" s="5">
        <v>16</v>
      </c>
      <c r="C19">
        <v>1925.8119999999999</v>
      </c>
      <c r="D19">
        <v>1.35</v>
      </c>
      <c r="E19">
        <v>1.4999999999999999E-2</v>
      </c>
      <c r="F19" s="6">
        <v>0</v>
      </c>
      <c r="G19">
        <v>2567.7179999999998</v>
      </c>
      <c r="H19">
        <v>1.619</v>
      </c>
      <c r="I19">
        <v>0.02</v>
      </c>
      <c r="J19" s="6">
        <v>0</v>
      </c>
      <c r="K19">
        <v>3209.6869999999999</v>
      </c>
      <c r="L19">
        <v>1.879</v>
      </c>
      <c r="M19">
        <v>2.1999999999999999E-2</v>
      </c>
      <c r="N19" s="6">
        <v>0</v>
      </c>
      <c r="O19">
        <v>3851.5160000000001</v>
      </c>
      <c r="P19">
        <v>2.274</v>
      </c>
      <c r="Q19">
        <v>0.02</v>
      </c>
      <c r="R19" s="6">
        <v>0</v>
      </c>
      <c r="S19">
        <v>4493.473</v>
      </c>
      <c r="T19" s="23">
        <v>2.6259999999999999</v>
      </c>
      <c r="U19">
        <v>1.7000000000000001E-2</v>
      </c>
      <c r="V19" s="6">
        <v>0</v>
      </c>
      <c r="W19">
        <v>5136.848</v>
      </c>
      <c r="X19">
        <v>4.9809999999999999</v>
      </c>
      <c r="Y19">
        <v>5.0999999999999997E-2</v>
      </c>
      <c r="Z19" s="6">
        <v>0</v>
      </c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</row>
    <row r="20" spans="1:57" ht="15" customHeight="1">
      <c r="A20" s="47"/>
      <c r="B20" s="5">
        <v>17</v>
      </c>
      <c r="C20">
        <v>1925.8</v>
      </c>
      <c r="D20">
        <v>1.337</v>
      </c>
      <c r="E20">
        <v>1.0999999999999999E-2</v>
      </c>
      <c r="F20" s="6">
        <v>0</v>
      </c>
      <c r="G20">
        <v>2567.7159999999999</v>
      </c>
      <c r="H20">
        <v>1.601</v>
      </c>
      <c r="I20">
        <v>1.4999999999999999E-2</v>
      </c>
      <c r="J20" s="6">
        <v>0</v>
      </c>
      <c r="K20">
        <v>3209.6869999999999</v>
      </c>
      <c r="L20">
        <v>1.89</v>
      </c>
      <c r="M20">
        <v>1.4999999999999999E-2</v>
      </c>
      <c r="N20" s="6">
        <v>0</v>
      </c>
      <c r="O20">
        <v>3852.277</v>
      </c>
      <c r="P20">
        <v>2.278</v>
      </c>
      <c r="Q20">
        <v>4.9000000000000002E-2</v>
      </c>
      <c r="R20" s="6">
        <v>0</v>
      </c>
      <c r="S20">
        <v>4493.4859999999999</v>
      </c>
      <c r="T20" s="23">
        <v>2.6749999999999998</v>
      </c>
      <c r="U20">
        <v>0.02</v>
      </c>
      <c r="V20" s="6">
        <v>0</v>
      </c>
      <c r="W20">
        <v>5135.674</v>
      </c>
      <c r="X20">
        <v>4.9939999999999998</v>
      </c>
      <c r="Y20">
        <v>2.5000000000000001E-2</v>
      </c>
      <c r="Z20" s="6">
        <v>0</v>
      </c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</row>
    <row r="21" spans="1:57" ht="15" customHeight="1">
      <c r="A21" s="47"/>
      <c r="B21" s="5">
        <v>18</v>
      </c>
      <c r="C21">
        <v>1925.865</v>
      </c>
      <c r="D21">
        <v>1.3360000000000001</v>
      </c>
      <c r="E21">
        <v>0.02</v>
      </c>
      <c r="F21" s="6">
        <v>0</v>
      </c>
      <c r="G21">
        <v>2567.6909999999998</v>
      </c>
      <c r="H21">
        <v>1.623</v>
      </c>
      <c r="I21">
        <v>1.4E-2</v>
      </c>
      <c r="J21" s="6">
        <v>0</v>
      </c>
      <c r="K21">
        <v>3209.6109999999999</v>
      </c>
      <c r="L21">
        <v>1.889</v>
      </c>
      <c r="M21">
        <v>1.6E-2</v>
      </c>
      <c r="N21" s="6">
        <v>0</v>
      </c>
      <c r="O21">
        <v>3851.402</v>
      </c>
      <c r="P21">
        <v>2.2799999999999998</v>
      </c>
      <c r="Q21">
        <v>0.02</v>
      </c>
      <c r="R21" s="6">
        <v>0</v>
      </c>
      <c r="S21">
        <v>4493.5069999999996</v>
      </c>
      <c r="T21" s="23">
        <v>2.6440000000000001</v>
      </c>
      <c r="U21">
        <v>2.4E-2</v>
      </c>
      <c r="V21" s="6">
        <v>0</v>
      </c>
      <c r="W21">
        <v>5135.24</v>
      </c>
      <c r="X21">
        <v>4.9690000000000003</v>
      </c>
      <c r="Y21">
        <v>2.1000000000000001E-2</v>
      </c>
      <c r="Z21" s="6">
        <v>0</v>
      </c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</row>
    <row r="22" spans="1:57" ht="15" customHeight="1">
      <c r="A22" s="47"/>
      <c r="B22" s="5">
        <v>19</v>
      </c>
      <c r="C22">
        <v>1925.76</v>
      </c>
      <c r="D22">
        <v>1.343</v>
      </c>
      <c r="E22">
        <v>1.4E-2</v>
      </c>
      <c r="F22" s="6">
        <v>0</v>
      </c>
      <c r="G22">
        <v>2567.7080000000001</v>
      </c>
      <c r="H22">
        <v>1.613</v>
      </c>
      <c r="I22">
        <v>1.7999999999999999E-2</v>
      </c>
      <c r="J22" s="6">
        <v>0</v>
      </c>
      <c r="K22">
        <v>3209.5079999999998</v>
      </c>
      <c r="L22">
        <v>1.89</v>
      </c>
      <c r="M22">
        <v>0.02</v>
      </c>
      <c r="N22" s="6">
        <v>0</v>
      </c>
      <c r="O22">
        <v>3852.0430000000001</v>
      </c>
      <c r="P22">
        <v>2.278</v>
      </c>
      <c r="Q22">
        <v>2.8000000000000001E-2</v>
      </c>
      <c r="R22" s="6">
        <v>0</v>
      </c>
      <c r="S22">
        <v>4493.4650000000001</v>
      </c>
      <c r="T22" s="23">
        <v>2.6419999999999999</v>
      </c>
      <c r="U22">
        <v>2.4E-2</v>
      </c>
      <c r="V22" s="6">
        <v>0</v>
      </c>
      <c r="W22">
        <v>5135.5879999999997</v>
      </c>
      <c r="X22">
        <v>4.9390000000000001</v>
      </c>
      <c r="Y22">
        <v>0.02</v>
      </c>
      <c r="Z22" s="6">
        <v>0</v>
      </c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</row>
    <row r="23" spans="1:57" ht="15" customHeight="1">
      <c r="A23" s="47"/>
      <c r="B23" s="5">
        <v>20</v>
      </c>
      <c r="C23">
        <v>1925.787</v>
      </c>
      <c r="D23">
        <v>1.3460000000000001</v>
      </c>
      <c r="E23">
        <v>1.2999999999999999E-2</v>
      </c>
      <c r="F23" s="6">
        <v>0</v>
      </c>
      <c r="G23">
        <v>2567.62</v>
      </c>
      <c r="H23">
        <v>1.6140000000000001</v>
      </c>
      <c r="I23">
        <v>1.6E-2</v>
      </c>
      <c r="J23" s="6">
        <v>0</v>
      </c>
      <c r="K23">
        <v>3209.828</v>
      </c>
      <c r="L23">
        <v>1.883</v>
      </c>
      <c r="M23">
        <v>0.02</v>
      </c>
      <c r="N23" s="6">
        <v>0</v>
      </c>
      <c r="O23">
        <v>3851.5419999999999</v>
      </c>
      <c r="P23">
        <v>2.3940000000000001</v>
      </c>
      <c r="Q23">
        <v>2.1999999999999999E-2</v>
      </c>
      <c r="R23" s="6">
        <v>0</v>
      </c>
      <c r="S23">
        <v>4493.53</v>
      </c>
      <c r="T23" s="23">
        <v>2.669</v>
      </c>
      <c r="U23">
        <v>2.1000000000000001E-2</v>
      </c>
      <c r="V23" s="6">
        <v>0</v>
      </c>
      <c r="W23">
        <v>5135.3990000000003</v>
      </c>
      <c r="X23">
        <v>4.9850000000000003</v>
      </c>
      <c r="Y23">
        <v>1.7000000000000001E-2</v>
      </c>
      <c r="Z23" s="6">
        <v>0</v>
      </c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</row>
    <row r="24" spans="1:57" ht="15" customHeight="1">
      <c r="A24" s="47"/>
      <c r="B24" s="5">
        <v>21</v>
      </c>
      <c r="C24">
        <v>1925.8489999999999</v>
      </c>
      <c r="D24">
        <v>1.337</v>
      </c>
      <c r="E24">
        <v>1.2E-2</v>
      </c>
      <c r="F24" s="6">
        <v>0</v>
      </c>
      <c r="G24">
        <v>2567.9070000000002</v>
      </c>
      <c r="H24">
        <v>1.609</v>
      </c>
      <c r="I24">
        <v>1.7000000000000001E-2</v>
      </c>
      <c r="J24" s="6">
        <v>0</v>
      </c>
      <c r="K24">
        <v>3209.6930000000002</v>
      </c>
      <c r="L24">
        <v>1.8859999999999999</v>
      </c>
      <c r="M24">
        <v>1.9E-2</v>
      </c>
      <c r="N24" s="6">
        <v>0</v>
      </c>
      <c r="O24">
        <v>3851.8029999999999</v>
      </c>
      <c r="P24">
        <v>2.2890000000000001</v>
      </c>
      <c r="Q24">
        <v>3.5000000000000003E-2</v>
      </c>
      <c r="R24" s="6">
        <v>0</v>
      </c>
      <c r="S24">
        <v>4493.5119999999997</v>
      </c>
      <c r="T24" s="23">
        <v>2.6739999999999999</v>
      </c>
      <c r="U24">
        <v>2.3E-2</v>
      </c>
      <c r="V24" s="6">
        <v>0</v>
      </c>
      <c r="W24">
        <v>5135.1880000000001</v>
      </c>
      <c r="X24">
        <v>4.9930000000000003</v>
      </c>
      <c r="Y24">
        <v>2.1000000000000001E-2</v>
      </c>
      <c r="Z24" s="6">
        <v>0</v>
      </c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</row>
    <row r="25" spans="1:57" ht="15" customHeight="1">
      <c r="A25" s="47"/>
      <c r="B25" s="5">
        <v>22</v>
      </c>
      <c r="C25">
        <v>1925.809</v>
      </c>
      <c r="D25">
        <v>1.3380000000000001</v>
      </c>
      <c r="E25">
        <v>1.2999999999999999E-2</v>
      </c>
      <c r="F25" s="6">
        <v>0</v>
      </c>
      <c r="G25">
        <v>2567.6970000000001</v>
      </c>
      <c r="H25">
        <v>1.6160000000000001</v>
      </c>
      <c r="I25">
        <v>3.5999999999999997E-2</v>
      </c>
      <c r="J25" s="6">
        <v>0</v>
      </c>
      <c r="K25">
        <v>3209.5619999999999</v>
      </c>
      <c r="L25">
        <v>1.873</v>
      </c>
      <c r="M25">
        <v>1.6E-2</v>
      </c>
      <c r="N25" s="6">
        <v>0</v>
      </c>
      <c r="O25">
        <v>3852.8020000000001</v>
      </c>
      <c r="P25">
        <v>2.278</v>
      </c>
      <c r="Q25">
        <v>5.3999999999999999E-2</v>
      </c>
      <c r="R25" s="6">
        <v>0</v>
      </c>
      <c r="S25">
        <v>4493.4269999999997</v>
      </c>
      <c r="T25" s="23">
        <v>2.6469999999999998</v>
      </c>
      <c r="U25">
        <v>2.7E-2</v>
      </c>
      <c r="V25" s="6">
        <v>0</v>
      </c>
      <c r="W25">
        <v>5135.3069999999998</v>
      </c>
      <c r="X25">
        <v>4.9939999999999998</v>
      </c>
      <c r="Y25">
        <v>2.8000000000000001E-2</v>
      </c>
      <c r="Z25" s="6">
        <v>0</v>
      </c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</row>
    <row r="26" spans="1:57" ht="15" customHeight="1">
      <c r="A26" s="47"/>
      <c r="B26" s="5">
        <v>23</v>
      </c>
      <c r="C26">
        <v>1926.1590000000001</v>
      </c>
      <c r="D26">
        <v>1.355</v>
      </c>
      <c r="E26">
        <v>3.5000000000000003E-2</v>
      </c>
      <c r="F26" s="6">
        <v>0</v>
      </c>
      <c r="G26">
        <v>2567.6489999999999</v>
      </c>
      <c r="H26">
        <v>1.589</v>
      </c>
      <c r="I26">
        <v>1.4E-2</v>
      </c>
      <c r="J26" s="6">
        <v>0</v>
      </c>
      <c r="K26">
        <v>3209.7040000000002</v>
      </c>
      <c r="L26">
        <v>1.843</v>
      </c>
      <c r="M26">
        <v>1.2E-2</v>
      </c>
      <c r="N26" s="6">
        <v>0</v>
      </c>
      <c r="O26">
        <v>3851.7069999999999</v>
      </c>
      <c r="P26">
        <v>2.2749999999999999</v>
      </c>
      <c r="Q26">
        <v>4.3999999999999997E-2</v>
      </c>
      <c r="R26" s="6">
        <v>0</v>
      </c>
      <c r="S26">
        <v>4493.4350000000004</v>
      </c>
      <c r="T26" s="23">
        <v>2.641</v>
      </c>
      <c r="U26">
        <v>2.1000000000000001E-2</v>
      </c>
      <c r="V26" s="6">
        <v>0</v>
      </c>
      <c r="W26">
        <v>5135.3990000000003</v>
      </c>
      <c r="X26">
        <v>4.9889999999999999</v>
      </c>
      <c r="Y26">
        <v>2.5999999999999999E-2</v>
      </c>
      <c r="Z26" s="6">
        <v>0</v>
      </c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</row>
    <row r="27" spans="1:57" ht="15" customHeight="1">
      <c r="A27" s="47"/>
      <c r="B27" s="5">
        <v>24</v>
      </c>
      <c r="C27">
        <v>1926.9349999999999</v>
      </c>
      <c r="D27">
        <v>1.343</v>
      </c>
      <c r="E27">
        <v>0.10100000000000001</v>
      </c>
      <c r="F27" s="6">
        <v>0</v>
      </c>
      <c r="G27">
        <v>2569.2260000000001</v>
      </c>
      <c r="H27">
        <v>1.6160000000000001</v>
      </c>
      <c r="I27">
        <v>2.1000000000000001E-2</v>
      </c>
      <c r="J27" s="6">
        <v>0</v>
      </c>
      <c r="K27">
        <v>3209.7579999999998</v>
      </c>
      <c r="L27">
        <v>1.849</v>
      </c>
      <c r="M27">
        <v>1.4E-2</v>
      </c>
      <c r="N27" s="6">
        <v>0</v>
      </c>
      <c r="O27">
        <v>3851.748</v>
      </c>
      <c r="P27">
        <v>2.282</v>
      </c>
      <c r="Q27">
        <v>2.7E-2</v>
      </c>
      <c r="R27" s="6">
        <v>0</v>
      </c>
      <c r="S27">
        <v>4493.4780000000001</v>
      </c>
      <c r="T27" s="23">
        <v>2.6709999999999998</v>
      </c>
      <c r="U27">
        <v>2.1999999999999999E-2</v>
      </c>
      <c r="V27" s="6">
        <v>0</v>
      </c>
      <c r="W27">
        <v>5135.4939999999997</v>
      </c>
      <c r="X27">
        <v>4.9870000000000001</v>
      </c>
      <c r="Y27">
        <v>2.4E-2</v>
      </c>
      <c r="Z27" s="6">
        <v>0</v>
      </c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</row>
    <row r="28" spans="1:57" ht="15" customHeight="1">
      <c r="A28" s="47"/>
      <c r="B28" s="5">
        <v>25</v>
      </c>
      <c r="C28">
        <v>1926.8050000000001</v>
      </c>
      <c r="D28">
        <v>1.345</v>
      </c>
      <c r="E28">
        <v>6.0999999999999999E-2</v>
      </c>
      <c r="F28" s="6">
        <v>0</v>
      </c>
      <c r="G28">
        <v>2567.7370000000001</v>
      </c>
      <c r="H28">
        <v>1.621</v>
      </c>
      <c r="I28">
        <v>1.6E-2</v>
      </c>
      <c r="J28" s="6">
        <v>0</v>
      </c>
      <c r="K28">
        <v>3209.7620000000002</v>
      </c>
      <c r="L28">
        <v>1.887</v>
      </c>
      <c r="M28">
        <v>2.1999999999999999E-2</v>
      </c>
      <c r="N28" s="6">
        <v>0</v>
      </c>
      <c r="O28">
        <v>3851.8690000000001</v>
      </c>
      <c r="P28">
        <v>2.282</v>
      </c>
      <c r="Q28">
        <v>2.3E-2</v>
      </c>
      <c r="R28" s="6">
        <v>0</v>
      </c>
      <c r="S28">
        <v>4493.4219999999996</v>
      </c>
      <c r="T28" s="23">
        <v>2.645</v>
      </c>
      <c r="U28">
        <v>2.1999999999999999E-2</v>
      </c>
      <c r="V28" s="6">
        <v>0</v>
      </c>
      <c r="W28">
        <v>5135.6019999999999</v>
      </c>
      <c r="X28">
        <v>4.9870000000000001</v>
      </c>
      <c r="Y28">
        <v>2.4E-2</v>
      </c>
      <c r="Z28" s="6">
        <v>0</v>
      </c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</row>
    <row r="29" spans="1:57" ht="15" customHeight="1">
      <c r="A29" s="47"/>
      <c r="B29" s="5">
        <v>26</v>
      </c>
      <c r="C29">
        <v>1925.816</v>
      </c>
      <c r="D29">
        <v>1.33</v>
      </c>
      <c r="E29">
        <v>4.1000000000000002E-2</v>
      </c>
      <c r="F29" s="6">
        <v>0</v>
      </c>
      <c r="G29">
        <v>2567.77</v>
      </c>
      <c r="H29">
        <v>1.615</v>
      </c>
      <c r="I29">
        <v>1.9E-2</v>
      </c>
      <c r="J29" s="6">
        <v>0</v>
      </c>
      <c r="K29">
        <v>3209.511</v>
      </c>
      <c r="L29">
        <v>1.8879999999999999</v>
      </c>
      <c r="M29">
        <v>1.7000000000000001E-2</v>
      </c>
      <c r="N29" s="6">
        <v>0</v>
      </c>
      <c r="O29">
        <v>3851.7330000000002</v>
      </c>
      <c r="P29">
        <v>2.2839999999999998</v>
      </c>
      <c r="Q29">
        <v>2.5000000000000001E-2</v>
      </c>
      <c r="R29" s="6">
        <v>0</v>
      </c>
      <c r="S29">
        <v>4493.3280000000004</v>
      </c>
      <c r="T29" s="23">
        <v>2.6360000000000001</v>
      </c>
      <c r="U29">
        <v>2.5000000000000001E-2</v>
      </c>
      <c r="V29" s="6">
        <v>0</v>
      </c>
      <c r="W29">
        <v>5135.7669999999998</v>
      </c>
      <c r="X29">
        <v>4.984</v>
      </c>
      <c r="Y29">
        <v>2.1999999999999999E-2</v>
      </c>
      <c r="Z29" s="6">
        <v>0</v>
      </c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</row>
    <row r="30" spans="1:57" ht="15" customHeight="1">
      <c r="A30" s="47"/>
      <c r="B30" s="5">
        <v>27</v>
      </c>
      <c r="C30">
        <v>1925.8520000000001</v>
      </c>
      <c r="D30">
        <v>1.3480000000000001</v>
      </c>
      <c r="E30">
        <v>1.4E-2</v>
      </c>
      <c r="F30" s="6">
        <v>0</v>
      </c>
      <c r="G30">
        <v>2567.6979999999999</v>
      </c>
      <c r="H30">
        <v>1.597</v>
      </c>
      <c r="I30">
        <v>1.2999999999999999E-2</v>
      </c>
      <c r="J30" s="6">
        <v>0</v>
      </c>
      <c r="K30">
        <v>3209.6860000000001</v>
      </c>
      <c r="L30">
        <v>1.8819999999999999</v>
      </c>
      <c r="M30">
        <v>1.6E-2</v>
      </c>
      <c r="N30" s="6">
        <v>0</v>
      </c>
      <c r="O30">
        <v>3852.0810000000001</v>
      </c>
      <c r="P30">
        <v>2.2669999999999999</v>
      </c>
      <c r="Q30">
        <v>3.5999999999999997E-2</v>
      </c>
      <c r="R30" s="6">
        <v>0</v>
      </c>
      <c r="S30">
        <v>4493.5609999999997</v>
      </c>
      <c r="T30" s="23">
        <v>2.629</v>
      </c>
      <c r="U30">
        <v>2.9000000000000001E-2</v>
      </c>
      <c r="V30" s="6">
        <v>0</v>
      </c>
      <c r="W30">
        <v>5135.22</v>
      </c>
      <c r="X30">
        <v>4.976</v>
      </c>
      <c r="Y30">
        <v>2.1999999999999999E-2</v>
      </c>
      <c r="Z30" s="6">
        <v>0</v>
      </c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</row>
    <row r="31" spans="1:57" ht="15" customHeight="1">
      <c r="A31" s="47"/>
      <c r="B31" s="5">
        <v>28</v>
      </c>
      <c r="C31">
        <v>1926.06</v>
      </c>
      <c r="D31">
        <v>1.327</v>
      </c>
      <c r="E31">
        <v>2.1000000000000001E-2</v>
      </c>
      <c r="F31" s="6">
        <v>0</v>
      </c>
      <c r="G31">
        <v>2567.7919999999999</v>
      </c>
      <c r="H31">
        <v>1.6160000000000001</v>
      </c>
      <c r="I31">
        <v>1.6E-2</v>
      </c>
      <c r="J31" s="6">
        <v>0</v>
      </c>
      <c r="K31">
        <v>3209.5810000000001</v>
      </c>
      <c r="L31">
        <v>1.877</v>
      </c>
      <c r="M31">
        <v>1.2E-2</v>
      </c>
      <c r="N31" s="6">
        <v>0</v>
      </c>
      <c r="O31">
        <v>3851.5</v>
      </c>
      <c r="P31">
        <v>2.282</v>
      </c>
      <c r="Q31">
        <v>2.1999999999999999E-2</v>
      </c>
      <c r="R31" s="6">
        <v>0</v>
      </c>
      <c r="S31">
        <v>4493.4260000000004</v>
      </c>
      <c r="T31" s="23">
        <v>2.68</v>
      </c>
      <c r="U31">
        <v>2.4E-2</v>
      </c>
      <c r="V31" s="6">
        <v>0</v>
      </c>
      <c r="W31">
        <v>5135.2860000000001</v>
      </c>
      <c r="X31">
        <v>4.9829999999999997</v>
      </c>
      <c r="Y31">
        <v>2.3E-2</v>
      </c>
      <c r="Z31" s="6">
        <v>0</v>
      </c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</row>
    <row r="32" spans="1:57" ht="15" customHeight="1">
      <c r="A32" s="47"/>
      <c r="B32" s="5">
        <v>29</v>
      </c>
      <c r="C32">
        <v>1925.771</v>
      </c>
      <c r="D32">
        <v>1.3320000000000001</v>
      </c>
      <c r="E32">
        <v>1.6E-2</v>
      </c>
      <c r="F32" s="6">
        <v>0</v>
      </c>
      <c r="G32">
        <v>2567.7359999999999</v>
      </c>
      <c r="H32">
        <v>1.605</v>
      </c>
      <c r="I32">
        <v>1.4E-2</v>
      </c>
      <c r="J32" s="6">
        <v>0</v>
      </c>
      <c r="K32">
        <v>3209.7689999999998</v>
      </c>
      <c r="L32">
        <v>1.897</v>
      </c>
      <c r="M32">
        <v>2.3E-2</v>
      </c>
      <c r="N32" s="6">
        <v>0</v>
      </c>
      <c r="O32">
        <v>3851.7959999999998</v>
      </c>
      <c r="P32">
        <v>2.2599999999999998</v>
      </c>
      <c r="Q32">
        <v>2.5000000000000001E-2</v>
      </c>
      <c r="R32" s="6">
        <v>0</v>
      </c>
      <c r="S32">
        <v>4493.4620000000004</v>
      </c>
      <c r="T32" s="23">
        <v>2.6840000000000002</v>
      </c>
      <c r="U32">
        <v>2.4E-2</v>
      </c>
      <c r="V32" s="6">
        <v>0</v>
      </c>
      <c r="W32">
        <v>5134.7</v>
      </c>
      <c r="X32">
        <v>4.9889999999999999</v>
      </c>
      <c r="Y32">
        <v>1.7999999999999999E-2</v>
      </c>
      <c r="Z32" s="6">
        <v>0</v>
      </c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</row>
    <row r="33" spans="1:1024" ht="15" customHeight="1">
      <c r="A33" s="47"/>
      <c r="B33" s="5">
        <v>30</v>
      </c>
      <c r="C33">
        <v>1925.7439999999999</v>
      </c>
      <c r="D33">
        <v>1.345</v>
      </c>
      <c r="E33">
        <v>1.7999999999999999E-2</v>
      </c>
      <c r="F33" s="6">
        <v>0</v>
      </c>
      <c r="G33">
        <v>2567.692</v>
      </c>
      <c r="H33">
        <v>1.6040000000000001</v>
      </c>
      <c r="I33">
        <v>1.7999999999999999E-2</v>
      </c>
      <c r="J33" s="6">
        <v>0</v>
      </c>
      <c r="K33">
        <v>3209.6089999999999</v>
      </c>
      <c r="L33">
        <v>1.8759999999999999</v>
      </c>
      <c r="M33">
        <v>2.1000000000000001E-2</v>
      </c>
      <c r="N33" s="6">
        <v>0</v>
      </c>
      <c r="O33">
        <v>3851.4659999999999</v>
      </c>
      <c r="P33">
        <v>2.2269999999999999</v>
      </c>
      <c r="Q33">
        <v>1.4E-2</v>
      </c>
      <c r="R33" s="6">
        <v>0</v>
      </c>
      <c r="S33">
        <v>4493.7290000000003</v>
      </c>
      <c r="T33" s="23">
        <v>2.6629999999999998</v>
      </c>
      <c r="U33">
        <v>2.3E-2</v>
      </c>
      <c r="V33" s="6">
        <v>0</v>
      </c>
      <c r="W33">
        <v>5135.5190000000002</v>
      </c>
      <c r="X33">
        <v>4.9779999999999998</v>
      </c>
      <c r="Y33">
        <v>0.02</v>
      </c>
      <c r="Z33" s="6">
        <v>0</v>
      </c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</row>
    <row r="34" spans="1:1024" s="17" customFormat="1" ht="15" customHeight="1">
      <c r="A34" s="11" t="s">
        <v>11</v>
      </c>
      <c r="B34" s="12"/>
      <c r="C34" s="12"/>
      <c r="D34" s="12"/>
      <c r="E34" s="12"/>
      <c r="F34" s="12"/>
      <c r="G34" s="13"/>
      <c r="H34" s="14"/>
      <c r="I34" s="1"/>
      <c r="J34" s="12"/>
      <c r="K34" s="12"/>
      <c r="L34" s="12"/>
      <c r="M34" s="12"/>
      <c r="N34" s="12"/>
      <c r="O34" s="14"/>
      <c r="P34" s="14"/>
      <c r="Q34" s="14"/>
      <c r="R34" s="15"/>
      <c r="S34" s="16"/>
      <c r="T34" s="16"/>
      <c r="U34" s="16"/>
      <c r="V34" s="16"/>
      <c r="W34" s="16"/>
      <c r="X34" s="16"/>
      <c r="Y34" s="16"/>
      <c r="Z34" s="16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AMF34"/>
      <c r="AMG34"/>
      <c r="AMH34"/>
      <c r="AMI34"/>
      <c r="AMJ34"/>
    </row>
    <row r="35" spans="1:1024" ht="15" customHeight="1">
      <c r="A35" s="18" t="s">
        <v>12</v>
      </c>
      <c r="C35" s="6">
        <f>ROUNDUP(AVERAGE(C4:C33),3)</f>
        <v>1926.046</v>
      </c>
      <c r="D35"/>
      <c r="E35"/>
      <c r="F35" s="19"/>
      <c r="G35" s="6">
        <f>ROUNDUP(AVERAGE(G4:G33),3)</f>
        <v>2567.9050000000002</v>
      </c>
      <c r="H35" s="19"/>
      <c r="J35" s="19"/>
      <c r="K35" s="6">
        <f>ROUNDUP(AVERAGE(K4:K33),3)</f>
        <v>3210.15</v>
      </c>
      <c r="L35" s="19"/>
      <c r="M35" s="19"/>
      <c r="N35" s="19"/>
      <c r="O35" s="6">
        <f>ROUNDUP(AVERAGE(O4:O33),3)</f>
        <v>3851.8210000000004</v>
      </c>
      <c r="S35" s="6">
        <f>ROUNDUP(AVERAGE(S4:S33),3)</f>
        <v>4493.7120000000004</v>
      </c>
      <c r="T35" s="19"/>
      <c r="U35" s="19"/>
      <c r="V35" s="19"/>
      <c r="W35" s="6">
        <f>ROUNDUP(AVERAGE(W4:W33),3)</f>
        <v>5135.7390000000005</v>
      </c>
      <c r="X35" s="19"/>
      <c r="Y35" s="19"/>
      <c r="Z35" s="19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</row>
    <row r="36" spans="1:1024" ht="15" customHeight="1">
      <c r="A36" s="1" t="s">
        <v>13</v>
      </c>
      <c r="C36" s="6" t="e">
        <f>ROUNDUP(AVERAGE(#REF!),3)</f>
        <v>#REF!</v>
      </c>
      <c r="D36" s="19"/>
      <c r="E36" s="19"/>
      <c r="F36" s="19"/>
      <c r="G36" s="6" t="e">
        <f>ROUNDUP(AVERAGE(#REF!),3)</f>
        <v>#REF!</v>
      </c>
      <c r="H36" s="19"/>
      <c r="J36" s="19"/>
      <c r="K36" s="6" t="e">
        <f>ROUNDUP(AVERAGE(#REF!),3)</f>
        <v>#REF!</v>
      </c>
      <c r="L36" s="19"/>
      <c r="M36" s="19"/>
      <c r="N36" s="19"/>
      <c r="O36" s="6" t="e">
        <f>ROUNDUP(AVERAGE(#REF!),3)</f>
        <v>#REF!</v>
      </c>
      <c r="S36" s="6" t="e">
        <f>ROUNDUP(AVERAGE(#REF!),3)</f>
        <v>#REF!</v>
      </c>
      <c r="T36" s="19"/>
      <c r="U36" s="19"/>
      <c r="V36" s="19"/>
      <c r="W36" s="6" t="e">
        <f>ROUNDUP(AVERAGE(#REF!),3)</f>
        <v>#REF!</v>
      </c>
      <c r="X36" s="19"/>
      <c r="Y36" s="19"/>
      <c r="Z36" s="19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</row>
    <row r="37" spans="1:1024" ht="15" customHeight="1">
      <c r="A37" s="1" t="s">
        <v>14</v>
      </c>
      <c r="C37" s="6">
        <f>ROUNDUP(AVERAGE(E4:E33),3)</f>
        <v>2.7E-2</v>
      </c>
      <c r="D37" s="19"/>
      <c r="E37" s="19"/>
      <c r="F37" s="19"/>
      <c r="G37" s="6">
        <f>ROUNDUP(AVERAGE(I4:I33),3)</f>
        <v>2.3E-2</v>
      </c>
      <c r="H37" s="19"/>
      <c r="J37" s="19"/>
      <c r="K37" s="6">
        <f>ROUNDUP(AVERAGE(M4:M33),3)</f>
        <v>2.5000000000000001E-2</v>
      </c>
      <c r="L37" s="19"/>
      <c r="M37" s="19"/>
      <c r="N37" s="19"/>
      <c r="O37" s="6">
        <f>ROUNDUP(AVERAGE(Q4:Q33),3)</f>
        <v>3.1E-2</v>
      </c>
      <c r="S37" s="6">
        <f>ROUNDUP(AVERAGE(U4:U33),3)</f>
        <v>3.0000000000000002E-2</v>
      </c>
      <c r="T37" s="19"/>
      <c r="U37" s="19"/>
      <c r="V37" s="19"/>
      <c r="W37" s="6">
        <f>ROUNDUP(AVERAGE(Y4:Y33),3)</f>
        <v>3.2000000000000001E-2</v>
      </c>
      <c r="X37" s="19"/>
      <c r="Y37" s="19"/>
      <c r="Z37" s="19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</row>
    <row r="38" spans="1:1024" ht="15" customHeight="1">
      <c r="A38" s="1" t="s">
        <v>15</v>
      </c>
      <c r="C38" s="6">
        <v>0</v>
      </c>
      <c r="D38" s="19"/>
      <c r="E38" s="19"/>
      <c r="F38" s="19"/>
      <c r="G38" s="6">
        <v>0</v>
      </c>
      <c r="H38" s="19"/>
      <c r="J38" s="19"/>
      <c r="K38" s="6">
        <v>0</v>
      </c>
      <c r="L38" s="19"/>
      <c r="M38" s="19"/>
      <c r="N38" s="19"/>
      <c r="O38" s="6">
        <v>0</v>
      </c>
      <c r="S38" s="6">
        <v>0</v>
      </c>
      <c r="T38" s="19"/>
      <c r="U38" s="19"/>
      <c r="V38" s="19"/>
      <c r="W38" s="6">
        <v>0</v>
      </c>
      <c r="X38" s="19"/>
      <c r="Y38" s="19"/>
      <c r="Z38" s="19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</row>
    <row r="39" spans="1:1024" ht="15" customHeight="1">
      <c r="S39" s="19"/>
      <c r="T39" s="19"/>
      <c r="U39" s="19"/>
      <c r="V39" s="19"/>
      <c r="W39" s="19"/>
      <c r="X39" s="19"/>
      <c r="Y39" s="19"/>
      <c r="Z39" s="1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</row>
    <row r="40" spans="1:1024" ht="13.9" customHeight="1">
      <c r="A40" s="49" t="s">
        <v>16</v>
      </c>
      <c r="B40" s="49"/>
      <c r="C40" s="45" t="s">
        <v>6</v>
      </c>
      <c r="D40" s="45"/>
      <c r="E40" s="45"/>
      <c r="F40" s="45"/>
      <c r="G40" s="45" t="s">
        <v>6</v>
      </c>
      <c r="H40" s="45"/>
      <c r="I40" s="45"/>
      <c r="J40" s="45"/>
      <c r="K40" s="45" t="s">
        <v>6</v>
      </c>
      <c r="L40" s="45"/>
      <c r="M40" s="45"/>
      <c r="N40" s="45"/>
      <c r="O40" s="45" t="s">
        <v>6</v>
      </c>
      <c r="P40" s="45"/>
      <c r="Q40" s="45"/>
      <c r="R40" s="45"/>
      <c r="S40" s="45" t="s">
        <v>6</v>
      </c>
      <c r="T40" s="45"/>
      <c r="U40" s="45"/>
      <c r="V40" s="45"/>
      <c r="W40" s="45" t="s">
        <v>6</v>
      </c>
      <c r="X40" s="45"/>
      <c r="Y40" s="45"/>
      <c r="Z40" s="45"/>
      <c r="AA40" s="45" t="s">
        <v>6</v>
      </c>
      <c r="AB40" s="45"/>
      <c r="AC40" s="45"/>
      <c r="AD40" s="45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</row>
    <row r="41" spans="1:1024">
      <c r="A41" s="49" t="s">
        <v>17</v>
      </c>
      <c r="B41" s="49"/>
      <c r="C41" s="50">
        <v>0</v>
      </c>
      <c r="D41" s="50"/>
      <c r="E41" s="50"/>
      <c r="F41" s="50"/>
      <c r="G41" s="50">
        <f>C41+33</f>
        <v>33</v>
      </c>
      <c r="H41" s="50"/>
      <c r="I41" s="50"/>
      <c r="J41" s="50"/>
      <c r="K41" s="50">
        <f>G41+33</f>
        <v>66</v>
      </c>
      <c r="L41" s="50"/>
      <c r="M41" s="50"/>
      <c r="N41" s="50"/>
      <c r="O41" s="50">
        <f>K41+33</f>
        <v>99</v>
      </c>
      <c r="P41" s="50"/>
      <c r="Q41" s="50"/>
      <c r="R41" s="50"/>
      <c r="S41" s="50">
        <f>O41+33</f>
        <v>132</v>
      </c>
      <c r="T41" s="50"/>
      <c r="U41" s="50"/>
      <c r="V41" s="50"/>
      <c r="W41" s="50">
        <f>S41+33</f>
        <v>165</v>
      </c>
      <c r="X41" s="50"/>
      <c r="Y41" s="50"/>
      <c r="Z41" s="50"/>
      <c r="AA41" s="50">
        <f>W41+33</f>
        <v>198</v>
      </c>
      <c r="AB41" s="50"/>
      <c r="AC41" s="50"/>
      <c r="AD41" s="50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</row>
    <row r="42" spans="1:1024" ht="34.9" customHeight="1">
      <c r="A42" s="48" t="s">
        <v>18</v>
      </c>
      <c r="C42" s="3" t="s">
        <v>7</v>
      </c>
      <c r="D42" s="3" t="s">
        <v>8</v>
      </c>
      <c r="E42" s="3" t="s">
        <v>9</v>
      </c>
      <c r="F42" s="3" t="s">
        <v>10</v>
      </c>
      <c r="G42" s="3" t="s">
        <v>7</v>
      </c>
      <c r="H42" s="3" t="s">
        <v>8</v>
      </c>
      <c r="I42" s="3" t="s">
        <v>9</v>
      </c>
      <c r="J42" s="3" t="s">
        <v>10</v>
      </c>
      <c r="K42" s="3" t="s">
        <v>7</v>
      </c>
      <c r="L42" s="3" t="s">
        <v>8</v>
      </c>
      <c r="M42" s="3" t="s">
        <v>9</v>
      </c>
      <c r="N42" s="3" t="s">
        <v>10</v>
      </c>
      <c r="O42" s="3" t="s">
        <v>7</v>
      </c>
      <c r="P42" s="3" t="s">
        <v>8</v>
      </c>
      <c r="Q42" s="3" t="s">
        <v>9</v>
      </c>
      <c r="R42" s="3" t="s">
        <v>10</v>
      </c>
      <c r="S42" s="3" t="s">
        <v>7</v>
      </c>
      <c r="T42" s="3" t="s">
        <v>8</v>
      </c>
      <c r="U42" s="3" t="s">
        <v>9</v>
      </c>
      <c r="V42" s="3" t="s">
        <v>10</v>
      </c>
      <c r="W42" s="3" t="s">
        <v>7</v>
      </c>
      <c r="X42" s="3" t="s">
        <v>8</v>
      </c>
      <c r="Y42" s="3" t="s">
        <v>9</v>
      </c>
      <c r="Z42" s="3" t="s">
        <v>10</v>
      </c>
      <c r="AA42" s="3" t="s">
        <v>7</v>
      </c>
      <c r="AB42" s="3" t="s">
        <v>8</v>
      </c>
      <c r="AC42" s="3" t="s">
        <v>9</v>
      </c>
      <c r="AD42" s="3" t="s">
        <v>10</v>
      </c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</row>
    <row r="43" spans="1:1024" ht="15" customHeight="1">
      <c r="A43" s="48"/>
      <c r="B43" s="5">
        <v>1</v>
      </c>
      <c r="C43">
        <f t="shared" ref="C43:C72" si="0">W4</f>
        <v>5137.3530000000001</v>
      </c>
      <c r="D43">
        <v>4.97</v>
      </c>
      <c r="E43">
        <f t="shared" ref="E43:E72" si="1">Y4</f>
        <v>6.0999999999999999E-2</v>
      </c>
      <c r="F43">
        <f t="shared" ref="F43:F72" si="2">Z4</f>
        <v>0</v>
      </c>
      <c r="G43">
        <v>5136.1009999999997</v>
      </c>
      <c r="H43">
        <v>6.6529999999999996</v>
      </c>
      <c r="I43">
        <v>0.49399999999999999</v>
      </c>
      <c r="J43" s="6">
        <v>0</v>
      </c>
      <c r="K43">
        <v>5137.0129999999999</v>
      </c>
      <c r="L43">
        <v>7.9050000000000002</v>
      </c>
      <c r="M43">
        <v>0.90600000000000003</v>
      </c>
      <c r="N43" s="6">
        <v>0</v>
      </c>
      <c r="O43">
        <v>5137.4539999999997</v>
      </c>
      <c r="P43">
        <v>9.2240000000000002</v>
      </c>
      <c r="Q43">
        <v>1.222</v>
      </c>
      <c r="R43" s="6">
        <v>0</v>
      </c>
      <c r="S43">
        <v>5138.9740000000002</v>
      </c>
      <c r="T43">
        <v>10.435</v>
      </c>
      <c r="U43">
        <v>1.534</v>
      </c>
      <c r="V43">
        <v>0</v>
      </c>
      <c r="W43">
        <v>5138.6719999999996</v>
      </c>
      <c r="X43">
        <v>11.82</v>
      </c>
      <c r="Y43">
        <v>1.9239999999999999</v>
      </c>
      <c r="Z43" s="6">
        <v>0</v>
      </c>
      <c r="AA43">
        <v>5139.3770000000004</v>
      </c>
      <c r="AB43">
        <v>13.065</v>
      </c>
      <c r="AC43">
        <v>2.1749999999999998</v>
      </c>
      <c r="AD43">
        <v>0</v>
      </c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</row>
    <row r="44" spans="1:1024" ht="15" customHeight="1">
      <c r="A44" s="48"/>
      <c r="B44" s="5">
        <v>2</v>
      </c>
      <c r="C44">
        <f t="shared" si="0"/>
        <v>5135.6459999999997</v>
      </c>
      <c r="D44">
        <v>4.9980000000000002</v>
      </c>
      <c r="E44">
        <f t="shared" si="1"/>
        <v>5.3999999999999999E-2</v>
      </c>
      <c r="F44">
        <f t="shared" si="2"/>
        <v>0</v>
      </c>
      <c r="G44">
        <v>5136.5219999999999</v>
      </c>
      <c r="H44">
        <v>6.63</v>
      </c>
      <c r="I44">
        <v>0.499</v>
      </c>
      <c r="J44" s="6">
        <v>0</v>
      </c>
      <c r="K44">
        <v>5137.1210000000001</v>
      </c>
      <c r="L44">
        <v>7.9589999999999996</v>
      </c>
      <c r="M44">
        <v>0.89900000000000002</v>
      </c>
      <c r="N44" s="6">
        <v>0</v>
      </c>
      <c r="O44">
        <v>5136.8969999999999</v>
      </c>
      <c r="P44">
        <v>9.2650000000000006</v>
      </c>
      <c r="Q44">
        <v>1.016</v>
      </c>
      <c r="R44" s="6">
        <v>0</v>
      </c>
      <c r="S44">
        <v>5138.2839999999997</v>
      </c>
      <c r="T44">
        <v>10.45</v>
      </c>
      <c r="U44">
        <v>1.5469999999999999</v>
      </c>
      <c r="V44" s="6">
        <v>0</v>
      </c>
      <c r="W44">
        <v>5138.8559999999998</v>
      </c>
      <c r="X44">
        <v>11.708</v>
      </c>
      <c r="Y44">
        <v>1.9630000000000001</v>
      </c>
      <c r="Z44" s="6">
        <v>0</v>
      </c>
      <c r="AA44">
        <v>5139.4229999999998</v>
      </c>
      <c r="AB44">
        <v>13.21</v>
      </c>
      <c r="AC44">
        <v>2.3010000000000002</v>
      </c>
      <c r="AD44">
        <v>0</v>
      </c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</row>
    <row r="45" spans="1:1024" ht="15" customHeight="1">
      <c r="A45" s="48"/>
      <c r="B45" s="5">
        <v>3</v>
      </c>
      <c r="C45">
        <f t="shared" si="0"/>
        <v>5136.92</v>
      </c>
      <c r="D45">
        <v>4.9980000000000002</v>
      </c>
      <c r="E45">
        <f t="shared" si="1"/>
        <v>5.7000000000000002E-2</v>
      </c>
      <c r="F45">
        <f t="shared" si="2"/>
        <v>0</v>
      </c>
      <c r="G45">
        <v>5136.33</v>
      </c>
      <c r="H45">
        <v>6.6260000000000003</v>
      </c>
      <c r="I45">
        <v>0.48399999999999999</v>
      </c>
      <c r="J45" s="6">
        <v>0</v>
      </c>
      <c r="K45">
        <v>5137.9539999999997</v>
      </c>
      <c r="L45">
        <v>7.9080000000000004</v>
      </c>
      <c r="M45">
        <v>0.76300000000000001</v>
      </c>
      <c r="N45" s="6">
        <v>0</v>
      </c>
      <c r="O45">
        <v>5137.8239999999996</v>
      </c>
      <c r="P45">
        <v>9.1739999999999995</v>
      </c>
      <c r="Q45">
        <v>1.0349999999999999</v>
      </c>
      <c r="R45" s="6">
        <v>0</v>
      </c>
      <c r="S45">
        <v>5138.5230000000001</v>
      </c>
      <c r="T45">
        <v>10.574999999999999</v>
      </c>
      <c r="U45">
        <v>1.3240000000000001</v>
      </c>
      <c r="V45" s="6">
        <v>0</v>
      </c>
      <c r="W45">
        <v>5139.2539999999999</v>
      </c>
      <c r="X45">
        <v>11.734</v>
      </c>
      <c r="Y45">
        <v>1.7949999999999999</v>
      </c>
      <c r="Z45" s="6">
        <v>0</v>
      </c>
      <c r="AA45" s="19">
        <v>5139.518</v>
      </c>
      <c r="AB45" s="19">
        <v>12.994</v>
      </c>
      <c r="AC45" s="19">
        <v>2.2349999999999999</v>
      </c>
      <c r="AD45" s="19">
        <v>0</v>
      </c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</row>
    <row r="46" spans="1:1024" ht="15" customHeight="1">
      <c r="A46" s="48"/>
      <c r="B46" s="5">
        <v>4</v>
      </c>
      <c r="C46">
        <f t="shared" si="0"/>
        <v>5136.5770000000002</v>
      </c>
      <c r="D46">
        <v>4.9980000000000002</v>
      </c>
      <c r="E46">
        <f t="shared" si="1"/>
        <v>5.8000000000000003E-2</v>
      </c>
      <c r="F46">
        <f t="shared" si="2"/>
        <v>0</v>
      </c>
      <c r="G46">
        <v>5135.7650000000003</v>
      </c>
      <c r="H46">
        <v>6.6159999999999997</v>
      </c>
      <c r="I46">
        <v>0.46700000000000003</v>
      </c>
      <c r="J46" s="6">
        <v>0</v>
      </c>
      <c r="K46">
        <v>5137.6319999999996</v>
      </c>
      <c r="L46">
        <v>7.89</v>
      </c>
      <c r="M46">
        <v>0.79800000000000004</v>
      </c>
      <c r="N46" s="6">
        <v>0</v>
      </c>
      <c r="O46">
        <v>5137.7569999999996</v>
      </c>
      <c r="P46">
        <v>9.1720000000000006</v>
      </c>
      <c r="Q46">
        <v>1.175</v>
      </c>
      <c r="R46" s="6">
        <v>0</v>
      </c>
      <c r="S46">
        <v>5138.7330000000002</v>
      </c>
      <c r="T46">
        <v>10.452999999999999</v>
      </c>
      <c r="U46">
        <v>1.49</v>
      </c>
      <c r="V46" s="6">
        <v>0</v>
      </c>
      <c r="W46">
        <v>5138.9809999999998</v>
      </c>
      <c r="X46">
        <v>11.766999999999999</v>
      </c>
      <c r="Y46">
        <v>1.929</v>
      </c>
      <c r="Z46" s="6">
        <v>0</v>
      </c>
      <c r="AA46" s="19">
        <v>5139.4949999999999</v>
      </c>
      <c r="AB46" s="19">
        <v>13.092000000000001</v>
      </c>
      <c r="AC46" s="19">
        <v>2.181</v>
      </c>
      <c r="AD46" s="19">
        <v>0</v>
      </c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</row>
    <row r="47" spans="1:1024" ht="15" customHeight="1">
      <c r="A47" s="48"/>
      <c r="B47" s="5">
        <v>5</v>
      </c>
      <c r="C47">
        <f t="shared" si="0"/>
        <v>5136.2550000000001</v>
      </c>
      <c r="D47">
        <v>4.9909999999999997</v>
      </c>
      <c r="E47">
        <f t="shared" si="1"/>
        <v>3.5999999999999997E-2</v>
      </c>
      <c r="F47">
        <f t="shared" si="2"/>
        <v>0</v>
      </c>
      <c r="G47">
        <v>5135.473</v>
      </c>
      <c r="H47">
        <v>5.3949999999999996</v>
      </c>
      <c r="I47">
        <v>2.5999999999999999E-2</v>
      </c>
      <c r="J47" s="6">
        <v>0</v>
      </c>
      <c r="K47">
        <v>5138.1440000000002</v>
      </c>
      <c r="L47">
        <v>7.8840000000000003</v>
      </c>
      <c r="M47">
        <v>0.78900000000000003</v>
      </c>
      <c r="N47" s="6">
        <v>0</v>
      </c>
      <c r="O47">
        <v>5137.625</v>
      </c>
      <c r="P47">
        <v>9.1959999999999997</v>
      </c>
      <c r="Q47">
        <v>1.194</v>
      </c>
      <c r="R47" s="6">
        <v>0</v>
      </c>
      <c r="S47">
        <v>5138.6469999999999</v>
      </c>
      <c r="T47">
        <v>10.505000000000001</v>
      </c>
      <c r="U47">
        <v>1.5669999999999999</v>
      </c>
      <c r="V47" s="6">
        <v>0</v>
      </c>
      <c r="W47">
        <v>5138.9459999999999</v>
      </c>
      <c r="X47">
        <v>11.654999999999999</v>
      </c>
      <c r="Y47">
        <v>1.6839999999999999</v>
      </c>
      <c r="Z47" s="6">
        <v>0</v>
      </c>
      <c r="AA47" s="19">
        <v>5139.5529999999999</v>
      </c>
      <c r="AB47" s="19">
        <v>13.128</v>
      </c>
      <c r="AC47" s="19">
        <v>2.4020000000000001</v>
      </c>
      <c r="AD47" s="19">
        <v>0</v>
      </c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</row>
    <row r="48" spans="1:1024" ht="15" customHeight="1">
      <c r="A48" s="48"/>
      <c r="B48" s="5">
        <v>6</v>
      </c>
      <c r="C48">
        <f t="shared" si="0"/>
        <v>5135.7809999999999</v>
      </c>
      <c r="D48">
        <v>5.0030000000000001</v>
      </c>
      <c r="E48">
        <f t="shared" si="1"/>
        <v>3.2000000000000001E-2</v>
      </c>
      <c r="F48">
        <f t="shared" si="2"/>
        <v>0</v>
      </c>
      <c r="G48">
        <v>5136.25</v>
      </c>
      <c r="H48">
        <v>6.6289999999999996</v>
      </c>
      <c r="I48">
        <v>0.39400000000000002</v>
      </c>
      <c r="J48" s="6">
        <v>0</v>
      </c>
      <c r="K48">
        <v>5137.6639999999998</v>
      </c>
      <c r="L48">
        <v>7.9539999999999997</v>
      </c>
      <c r="M48">
        <v>0.82699999999999996</v>
      </c>
      <c r="N48">
        <v>0</v>
      </c>
      <c r="O48">
        <v>5137.9290000000001</v>
      </c>
      <c r="P48">
        <v>9.2379999999999995</v>
      </c>
      <c r="Q48">
        <v>1.1599999999999999</v>
      </c>
      <c r="R48" s="6">
        <v>0</v>
      </c>
      <c r="S48">
        <v>5138.4520000000002</v>
      </c>
      <c r="T48">
        <v>10.506</v>
      </c>
      <c r="U48">
        <v>1.502</v>
      </c>
      <c r="V48" s="6">
        <v>0</v>
      </c>
      <c r="W48">
        <v>5138.8419999999996</v>
      </c>
      <c r="X48">
        <v>11.798</v>
      </c>
      <c r="Y48">
        <v>1.8740000000000001</v>
      </c>
      <c r="Z48" s="6">
        <v>0</v>
      </c>
      <c r="AA48" s="19">
        <v>5139.7250000000004</v>
      </c>
      <c r="AB48" s="19">
        <v>13.278</v>
      </c>
      <c r="AC48" s="19">
        <v>2.3580000000000001</v>
      </c>
      <c r="AD48" s="19">
        <v>0</v>
      </c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</row>
    <row r="49" spans="1:1024" ht="15" customHeight="1">
      <c r="A49" s="48"/>
      <c r="B49" s="5">
        <v>7</v>
      </c>
      <c r="C49">
        <f t="shared" si="0"/>
        <v>5135.8289999999997</v>
      </c>
      <c r="D49">
        <v>4.9889999999999999</v>
      </c>
      <c r="E49">
        <f t="shared" si="1"/>
        <v>2.7E-2</v>
      </c>
      <c r="F49">
        <f t="shared" si="2"/>
        <v>0</v>
      </c>
      <c r="G49">
        <v>5136.4480000000003</v>
      </c>
      <c r="H49">
        <v>6.5570000000000004</v>
      </c>
      <c r="I49">
        <v>0.45100000000000001</v>
      </c>
      <c r="J49" s="6">
        <v>0</v>
      </c>
      <c r="K49">
        <v>5137.3580000000002</v>
      </c>
      <c r="L49">
        <v>7.9249999999999998</v>
      </c>
      <c r="M49">
        <v>0.79500000000000004</v>
      </c>
      <c r="N49" s="6">
        <v>0</v>
      </c>
      <c r="O49">
        <v>5138.1679999999997</v>
      </c>
      <c r="P49">
        <v>9.1579999999999995</v>
      </c>
      <c r="Q49">
        <v>1.155</v>
      </c>
      <c r="R49" s="6">
        <v>0</v>
      </c>
      <c r="S49">
        <v>5138.2510000000002</v>
      </c>
      <c r="T49">
        <v>10.545</v>
      </c>
      <c r="U49">
        <v>1.472</v>
      </c>
      <c r="V49" s="6">
        <v>0</v>
      </c>
      <c r="W49">
        <v>5139.1149999999998</v>
      </c>
      <c r="X49">
        <v>11.726000000000001</v>
      </c>
      <c r="Y49">
        <v>1.9119999999999999</v>
      </c>
      <c r="Z49" s="6">
        <v>0</v>
      </c>
      <c r="AA49" s="19">
        <v>5139.4889999999996</v>
      </c>
      <c r="AB49" s="19">
        <v>13.015000000000001</v>
      </c>
      <c r="AC49" s="19">
        <v>2.2469999999999999</v>
      </c>
      <c r="AD49" s="19">
        <v>0</v>
      </c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</row>
    <row r="50" spans="1:1024" ht="15" customHeight="1">
      <c r="A50" s="48"/>
      <c r="B50" s="5">
        <v>8</v>
      </c>
      <c r="C50">
        <f t="shared" si="0"/>
        <v>5135.7569999999996</v>
      </c>
      <c r="D50">
        <v>4.9930000000000003</v>
      </c>
      <c r="E50">
        <f t="shared" si="1"/>
        <v>4.4999999999999998E-2</v>
      </c>
      <c r="F50">
        <f t="shared" si="2"/>
        <v>0</v>
      </c>
      <c r="G50">
        <v>5136.1670000000004</v>
      </c>
      <c r="H50">
        <v>6.5970000000000004</v>
      </c>
      <c r="I50">
        <v>0.45400000000000001</v>
      </c>
      <c r="J50" s="6">
        <v>0</v>
      </c>
      <c r="K50">
        <v>5137.1450000000004</v>
      </c>
      <c r="L50">
        <v>7.9180000000000001</v>
      </c>
      <c r="M50">
        <v>0.77900000000000003</v>
      </c>
      <c r="N50" s="6">
        <v>0</v>
      </c>
      <c r="O50">
        <v>5138.0110000000004</v>
      </c>
      <c r="P50">
        <v>9.1630000000000003</v>
      </c>
      <c r="Q50">
        <v>1.2190000000000001</v>
      </c>
      <c r="R50" s="6">
        <v>0</v>
      </c>
      <c r="S50">
        <v>5138.4250000000002</v>
      </c>
      <c r="T50">
        <v>10.554</v>
      </c>
      <c r="U50">
        <v>1.38</v>
      </c>
      <c r="V50" s="6">
        <v>0</v>
      </c>
      <c r="W50">
        <v>5139.0919999999996</v>
      </c>
      <c r="X50">
        <v>11.695</v>
      </c>
      <c r="Y50">
        <v>1.855</v>
      </c>
      <c r="Z50" s="6">
        <v>0</v>
      </c>
      <c r="AA50" s="19">
        <v>5139.2449999999999</v>
      </c>
      <c r="AB50" s="19">
        <v>13.134</v>
      </c>
      <c r="AC50" s="19">
        <v>2.3149999999999999</v>
      </c>
      <c r="AD50" s="19">
        <v>0</v>
      </c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</row>
    <row r="51" spans="1:1024" ht="15" customHeight="1">
      <c r="A51" s="48"/>
      <c r="B51" s="5">
        <v>9</v>
      </c>
      <c r="C51">
        <f t="shared" si="0"/>
        <v>5135.8230000000003</v>
      </c>
      <c r="D51">
        <v>4.9669999999999996</v>
      </c>
      <c r="E51">
        <f t="shared" si="1"/>
        <v>3.5999999999999997E-2</v>
      </c>
      <c r="F51">
        <f t="shared" si="2"/>
        <v>0</v>
      </c>
      <c r="G51">
        <v>5135.9470000000001</v>
      </c>
      <c r="H51">
        <v>6.5629999999999997</v>
      </c>
      <c r="I51">
        <v>0.502</v>
      </c>
      <c r="J51" s="6">
        <v>0</v>
      </c>
      <c r="K51">
        <v>5137.79</v>
      </c>
      <c r="L51">
        <v>7.9089999999999998</v>
      </c>
      <c r="M51">
        <v>0.88100000000000001</v>
      </c>
      <c r="N51" s="6">
        <v>0</v>
      </c>
      <c r="O51">
        <v>5137.768</v>
      </c>
      <c r="P51">
        <v>9.0640000000000001</v>
      </c>
      <c r="Q51">
        <v>1.1559999999999999</v>
      </c>
      <c r="R51" s="6">
        <v>0</v>
      </c>
      <c r="S51">
        <v>5138.3819999999996</v>
      </c>
      <c r="T51">
        <v>10.445</v>
      </c>
      <c r="U51">
        <v>1.4450000000000001</v>
      </c>
      <c r="V51" s="6">
        <v>0</v>
      </c>
      <c r="W51">
        <v>5139.1049999999996</v>
      </c>
      <c r="X51">
        <v>11.722</v>
      </c>
      <c r="Y51">
        <v>1.8320000000000001</v>
      </c>
      <c r="Z51" s="6">
        <v>0</v>
      </c>
      <c r="AA51" s="19">
        <v>5139.1379999999999</v>
      </c>
      <c r="AB51" s="19">
        <v>13.068</v>
      </c>
      <c r="AC51" s="19">
        <v>2.27</v>
      </c>
      <c r="AD51" s="19">
        <v>0</v>
      </c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</row>
    <row r="52" spans="1:1024" s="10" customFormat="1" ht="15" customHeight="1">
      <c r="A52" s="48"/>
      <c r="B52" s="7">
        <v>10</v>
      </c>
      <c r="C52" s="8">
        <f t="shared" si="0"/>
        <v>5137.0789999999997</v>
      </c>
      <c r="D52" s="8">
        <v>4.992</v>
      </c>
      <c r="E52" s="8">
        <f t="shared" si="1"/>
        <v>5.7000000000000002E-2</v>
      </c>
      <c r="F52" s="8">
        <f t="shared" si="2"/>
        <v>0</v>
      </c>
      <c r="G52" s="8">
        <v>5136.2470000000003</v>
      </c>
      <c r="H52" s="8">
        <v>6.63</v>
      </c>
      <c r="I52" s="8">
        <v>0.38700000000000001</v>
      </c>
      <c r="J52" s="9">
        <v>0</v>
      </c>
      <c r="K52" s="8">
        <v>5137.674</v>
      </c>
      <c r="L52" s="8">
        <v>7.8579999999999997</v>
      </c>
      <c r="M52" s="8">
        <v>0.77300000000000002</v>
      </c>
      <c r="N52" s="9">
        <v>0</v>
      </c>
      <c r="O52" s="8">
        <v>5137.741</v>
      </c>
      <c r="P52" s="8">
        <v>9.1389999999999993</v>
      </c>
      <c r="Q52" s="8">
        <v>1.1299999999999999</v>
      </c>
      <c r="R52" s="9">
        <v>0</v>
      </c>
      <c r="S52" s="8">
        <v>5138.1769999999997</v>
      </c>
      <c r="T52" s="8">
        <v>10.542</v>
      </c>
      <c r="U52" s="8">
        <v>1.5149999999999999</v>
      </c>
      <c r="V52" s="9">
        <v>0</v>
      </c>
      <c r="W52" s="8">
        <v>5138.8890000000001</v>
      </c>
      <c r="X52" s="8">
        <v>11.755000000000001</v>
      </c>
      <c r="Y52" s="8">
        <v>1.6870000000000001</v>
      </c>
      <c r="Z52" s="9">
        <v>0</v>
      </c>
      <c r="AA52" s="20">
        <v>5139.3689999999997</v>
      </c>
      <c r="AB52" s="20">
        <v>13.063000000000001</v>
      </c>
      <c r="AC52" s="20">
        <v>3.0590000000000002</v>
      </c>
      <c r="AD52" s="20">
        <v>0</v>
      </c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MF52" s="8"/>
      <c r="AMG52" s="8"/>
      <c r="AMH52" s="8"/>
      <c r="AMI52" s="8"/>
      <c r="AMJ52" s="8"/>
    </row>
    <row r="53" spans="1:1024" ht="15" customHeight="1">
      <c r="A53" s="48"/>
      <c r="B53" s="5">
        <v>11</v>
      </c>
      <c r="C53" s="21">
        <f t="shared" si="0"/>
        <v>5135.5469999999996</v>
      </c>
      <c r="D53" s="21">
        <v>4.9740000000000002</v>
      </c>
      <c r="E53" s="21">
        <f t="shared" si="1"/>
        <v>2.5999999999999999E-2</v>
      </c>
      <c r="F53" s="21">
        <f t="shared" si="2"/>
        <v>0</v>
      </c>
      <c r="G53">
        <v>5136.0529999999999</v>
      </c>
      <c r="H53">
        <v>6.6310000000000002</v>
      </c>
      <c r="I53">
        <v>0.41799999999999998</v>
      </c>
      <c r="J53" s="6">
        <v>0</v>
      </c>
      <c r="K53">
        <v>5137.0889999999999</v>
      </c>
      <c r="L53">
        <v>7.98</v>
      </c>
      <c r="M53">
        <v>0.88500000000000001</v>
      </c>
      <c r="N53" s="6">
        <v>0</v>
      </c>
      <c r="O53">
        <v>5137.7910000000002</v>
      </c>
      <c r="P53">
        <v>9.327</v>
      </c>
      <c r="Q53">
        <v>1.1499999999999999</v>
      </c>
      <c r="R53" s="6">
        <v>0</v>
      </c>
      <c r="S53">
        <v>5138.3119999999999</v>
      </c>
      <c r="T53">
        <v>10.586</v>
      </c>
      <c r="U53">
        <v>1.627</v>
      </c>
      <c r="V53" s="6">
        <v>0</v>
      </c>
      <c r="W53">
        <v>5138.8559999999998</v>
      </c>
      <c r="X53">
        <v>11.768000000000001</v>
      </c>
      <c r="Y53">
        <v>1.837</v>
      </c>
      <c r="Z53" s="6">
        <v>0</v>
      </c>
      <c r="AA53" s="19">
        <v>5139.3670000000002</v>
      </c>
      <c r="AB53" s="19">
        <v>13.114000000000001</v>
      </c>
      <c r="AC53" s="19">
        <v>1.9670000000000001</v>
      </c>
      <c r="AD53" s="19">
        <v>0</v>
      </c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</row>
    <row r="54" spans="1:1024" ht="15" customHeight="1">
      <c r="A54" s="48"/>
      <c r="B54" s="5">
        <v>12</v>
      </c>
      <c r="C54" s="21">
        <f t="shared" si="0"/>
        <v>5135.3040000000001</v>
      </c>
      <c r="D54" s="21">
        <v>4.9870000000000001</v>
      </c>
      <c r="E54" s="21">
        <f t="shared" si="1"/>
        <v>2.5000000000000001E-2</v>
      </c>
      <c r="F54" s="21">
        <f t="shared" si="2"/>
        <v>0</v>
      </c>
      <c r="G54">
        <v>5136.2650000000003</v>
      </c>
      <c r="H54">
        <v>6.6349999999999998</v>
      </c>
      <c r="I54">
        <v>0.504</v>
      </c>
      <c r="J54">
        <v>0</v>
      </c>
      <c r="K54">
        <v>5137.0730000000003</v>
      </c>
      <c r="L54">
        <v>7.931</v>
      </c>
      <c r="M54">
        <v>0.89900000000000002</v>
      </c>
      <c r="N54" s="6">
        <v>0</v>
      </c>
      <c r="O54">
        <v>5137.6040000000003</v>
      </c>
      <c r="P54">
        <v>9.125</v>
      </c>
      <c r="Q54">
        <v>1.22</v>
      </c>
      <c r="R54" s="6">
        <v>0</v>
      </c>
      <c r="S54">
        <v>5138.3040000000001</v>
      </c>
      <c r="T54">
        <v>10.624000000000001</v>
      </c>
      <c r="U54">
        <v>1.323</v>
      </c>
      <c r="V54" s="6">
        <v>0</v>
      </c>
      <c r="W54">
        <v>5138.6620000000003</v>
      </c>
      <c r="X54">
        <v>11.734</v>
      </c>
      <c r="Y54">
        <v>1.851</v>
      </c>
      <c r="Z54" s="6">
        <v>0</v>
      </c>
      <c r="AA54" s="19">
        <v>5139.607</v>
      </c>
      <c r="AB54" s="19">
        <v>13.065</v>
      </c>
      <c r="AC54" s="19">
        <v>2.3809999999999998</v>
      </c>
      <c r="AD54" s="19">
        <v>0</v>
      </c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</row>
    <row r="55" spans="1:1024" ht="15" customHeight="1">
      <c r="A55" s="48"/>
      <c r="B55" s="5">
        <v>13</v>
      </c>
      <c r="C55" s="21">
        <f t="shared" si="0"/>
        <v>5135.4290000000001</v>
      </c>
      <c r="D55" s="21">
        <v>4.9640000000000004</v>
      </c>
      <c r="E55" s="21">
        <f t="shared" si="1"/>
        <v>3.5000000000000003E-2</v>
      </c>
      <c r="F55" s="21">
        <f t="shared" si="2"/>
        <v>0</v>
      </c>
      <c r="G55">
        <v>5136.3890000000001</v>
      </c>
      <c r="H55">
        <v>6.6859999999999999</v>
      </c>
      <c r="I55">
        <v>0.46500000000000002</v>
      </c>
      <c r="J55" s="6">
        <v>0</v>
      </c>
      <c r="K55">
        <v>5137.4530000000004</v>
      </c>
      <c r="L55">
        <v>7.8959999999999999</v>
      </c>
      <c r="M55">
        <v>0.72399999999999998</v>
      </c>
      <c r="N55" s="6">
        <v>0</v>
      </c>
      <c r="O55">
        <v>5137.4960000000001</v>
      </c>
      <c r="P55">
        <v>9.1560000000000006</v>
      </c>
      <c r="Q55">
        <v>1.2170000000000001</v>
      </c>
      <c r="R55" s="6">
        <v>0</v>
      </c>
      <c r="S55">
        <v>5139.2969999999996</v>
      </c>
      <c r="T55">
        <v>10.555</v>
      </c>
      <c r="U55">
        <v>1.4690000000000001</v>
      </c>
      <c r="V55" s="6">
        <v>0</v>
      </c>
      <c r="W55">
        <v>5139.3220000000001</v>
      </c>
      <c r="X55">
        <v>11.715999999999999</v>
      </c>
      <c r="Y55">
        <v>1.84</v>
      </c>
      <c r="Z55" s="6">
        <v>0</v>
      </c>
      <c r="AA55" s="19">
        <v>5139.2929999999997</v>
      </c>
      <c r="AB55" s="19">
        <v>12.946</v>
      </c>
      <c r="AC55" s="19">
        <v>2.1949999999999998</v>
      </c>
      <c r="AD55" s="19">
        <v>0</v>
      </c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</row>
    <row r="56" spans="1:1024" ht="15" customHeight="1">
      <c r="A56" s="48"/>
      <c r="B56" s="5">
        <v>14</v>
      </c>
      <c r="C56" s="21">
        <f t="shared" si="0"/>
        <v>5135.2939999999999</v>
      </c>
      <c r="D56" s="21">
        <v>4.9930000000000003</v>
      </c>
      <c r="E56" s="21">
        <f t="shared" si="1"/>
        <v>2.1999999999999999E-2</v>
      </c>
      <c r="F56" s="21">
        <f t="shared" si="2"/>
        <v>0</v>
      </c>
      <c r="G56">
        <v>5136.2330000000002</v>
      </c>
      <c r="H56">
        <v>6.6559999999999997</v>
      </c>
      <c r="I56">
        <v>0.39400000000000002</v>
      </c>
      <c r="J56" s="6">
        <v>0</v>
      </c>
      <c r="K56">
        <v>5136.8919999999998</v>
      </c>
      <c r="L56">
        <v>7.9029999999999996</v>
      </c>
      <c r="M56">
        <v>0.71</v>
      </c>
      <c r="N56" s="6">
        <v>0</v>
      </c>
      <c r="O56">
        <v>5137.7089999999998</v>
      </c>
      <c r="P56">
        <v>9.1590000000000007</v>
      </c>
      <c r="Q56">
        <v>1.1579999999999999</v>
      </c>
      <c r="R56" s="6">
        <v>0</v>
      </c>
      <c r="S56">
        <v>5138.57</v>
      </c>
      <c r="T56">
        <v>10.439</v>
      </c>
      <c r="U56">
        <v>1.4419999999999999</v>
      </c>
      <c r="V56" s="6">
        <v>0</v>
      </c>
      <c r="W56">
        <v>5139.0150000000003</v>
      </c>
      <c r="X56">
        <v>11.73</v>
      </c>
      <c r="Y56">
        <v>1.869</v>
      </c>
      <c r="Z56" s="6">
        <v>0</v>
      </c>
      <c r="AA56" s="19">
        <v>5139.4279999999999</v>
      </c>
      <c r="AB56" s="19">
        <v>13.066000000000001</v>
      </c>
      <c r="AC56" s="19">
        <v>2.2490000000000001</v>
      </c>
      <c r="AD56" s="19">
        <v>0</v>
      </c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</row>
    <row r="57" spans="1:1024" ht="15" customHeight="1">
      <c r="A57" s="48"/>
      <c r="B57" s="5">
        <v>15</v>
      </c>
      <c r="C57" s="21">
        <f t="shared" si="0"/>
        <v>5135.33</v>
      </c>
      <c r="D57" s="21">
        <v>4.9950000000000001</v>
      </c>
      <c r="E57" s="21">
        <f t="shared" si="1"/>
        <v>2.5000000000000001E-2</v>
      </c>
      <c r="F57" s="21">
        <f t="shared" si="2"/>
        <v>0</v>
      </c>
      <c r="G57">
        <v>5136.1099999999997</v>
      </c>
      <c r="H57">
        <v>6.641</v>
      </c>
      <c r="I57">
        <v>0.48899999999999999</v>
      </c>
      <c r="J57" s="6">
        <v>0</v>
      </c>
      <c r="K57">
        <v>5137.0780000000004</v>
      </c>
      <c r="L57">
        <v>7.8550000000000004</v>
      </c>
      <c r="M57">
        <v>0.84799999999999998</v>
      </c>
      <c r="N57" s="6">
        <v>0</v>
      </c>
      <c r="O57">
        <v>5137.8819999999996</v>
      </c>
      <c r="P57">
        <v>9.1880000000000006</v>
      </c>
      <c r="Q57">
        <v>1.137</v>
      </c>
      <c r="R57" s="6">
        <v>0</v>
      </c>
      <c r="S57">
        <v>5138.3950000000004</v>
      </c>
      <c r="T57">
        <v>10.523999999999999</v>
      </c>
      <c r="U57">
        <v>1.5309999999999999</v>
      </c>
      <c r="V57" s="6">
        <v>0</v>
      </c>
      <c r="W57">
        <v>5139.0969999999998</v>
      </c>
      <c r="X57">
        <v>11.884</v>
      </c>
      <c r="Y57">
        <v>1.6839999999999999</v>
      </c>
      <c r="Z57" s="6">
        <v>0</v>
      </c>
      <c r="AA57" s="19">
        <v>5139.5870000000004</v>
      </c>
      <c r="AB57" s="19">
        <v>13.083</v>
      </c>
      <c r="AC57" s="19">
        <v>2.2360000000000002</v>
      </c>
      <c r="AD57" s="19">
        <v>0</v>
      </c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</row>
    <row r="58" spans="1:1024" ht="15" customHeight="1">
      <c r="A58" s="48"/>
      <c r="B58" s="5">
        <v>16</v>
      </c>
      <c r="C58" s="21">
        <f t="shared" si="0"/>
        <v>5136.848</v>
      </c>
      <c r="D58" s="21">
        <v>4.9809999999999999</v>
      </c>
      <c r="E58" s="21">
        <f t="shared" si="1"/>
        <v>5.0999999999999997E-2</v>
      </c>
      <c r="F58" s="21">
        <f t="shared" si="2"/>
        <v>0</v>
      </c>
      <c r="G58">
        <v>5136.2049999999999</v>
      </c>
      <c r="H58">
        <v>6.6429999999999998</v>
      </c>
      <c r="I58">
        <v>0.42499999999999999</v>
      </c>
      <c r="J58" s="6">
        <v>0</v>
      </c>
      <c r="K58">
        <v>5137.3509999999997</v>
      </c>
      <c r="L58">
        <v>7.8929999999999998</v>
      </c>
      <c r="M58">
        <v>0.76700000000000002</v>
      </c>
      <c r="N58" s="6">
        <v>0</v>
      </c>
      <c r="O58">
        <v>5138.018</v>
      </c>
      <c r="P58">
        <v>9.26</v>
      </c>
      <c r="Q58">
        <v>1.0780000000000001</v>
      </c>
      <c r="R58" s="6">
        <v>0</v>
      </c>
      <c r="S58">
        <v>5138.8580000000002</v>
      </c>
      <c r="T58">
        <v>10.548999999999999</v>
      </c>
      <c r="U58">
        <v>1.3720000000000001</v>
      </c>
      <c r="V58" s="6">
        <v>0</v>
      </c>
      <c r="W58">
        <v>5138.826</v>
      </c>
      <c r="X58">
        <v>11.803000000000001</v>
      </c>
      <c r="Y58">
        <v>1.7709999999999999</v>
      </c>
      <c r="Z58" s="6">
        <v>0</v>
      </c>
      <c r="AA58" s="19">
        <v>5139.4830000000002</v>
      </c>
      <c r="AB58" s="19">
        <v>13.065</v>
      </c>
      <c r="AC58" s="19">
        <v>2.1539999999999999</v>
      </c>
      <c r="AD58" s="19">
        <v>0</v>
      </c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</row>
    <row r="59" spans="1:1024" ht="15" customHeight="1">
      <c r="A59" s="48"/>
      <c r="B59" s="5">
        <v>17</v>
      </c>
      <c r="C59" s="21">
        <f t="shared" si="0"/>
        <v>5135.674</v>
      </c>
      <c r="D59" s="21">
        <v>4.9939999999999998</v>
      </c>
      <c r="E59" s="21">
        <f t="shared" si="1"/>
        <v>2.5000000000000001E-2</v>
      </c>
      <c r="F59" s="21">
        <f t="shared" si="2"/>
        <v>0</v>
      </c>
      <c r="G59">
        <v>5136.9449999999997</v>
      </c>
      <c r="H59">
        <v>6.6210000000000004</v>
      </c>
      <c r="I59">
        <v>0.46200000000000002</v>
      </c>
      <c r="J59" s="6">
        <v>0</v>
      </c>
      <c r="K59">
        <v>5137.4160000000002</v>
      </c>
      <c r="L59">
        <v>7.9379999999999997</v>
      </c>
      <c r="M59">
        <v>0.89300000000000002</v>
      </c>
      <c r="N59" s="6">
        <v>0</v>
      </c>
      <c r="O59">
        <v>5137.75</v>
      </c>
      <c r="P59">
        <v>9.2260000000000009</v>
      </c>
      <c r="Q59">
        <v>1.089</v>
      </c>
      <c r="R59" s="6">
        <v>0</v>
      </c>
      <c r="S59">
        <v>5138.0739999999996</v>
      </c>
      <c r="T59">
        <v>10.448</v>
      </c>
      <c r="U59">
        <v>1.456</v>
      </c>
      <c r="V59" s="6">
        <v>0</v>
      </c>
      <c r="W59">
        <v>5138.7550000000001</v>
      </c>
      <c r="X59">
        <v>11.744</v>
      </c>
      <c r="Y59">
        <v>1.8839999999999999</v>
      </c>
      <c r="Z59" s="6">
        <v>0</v>
      </c>
      <c r="AA59" s="19">
        <v>5139.607</v>
      </c>
      <c r="AB59" s="19">
        <v>12.989000000000001</v>
      </c>
      <c r="AC59" s="19">
        <v>2.16</v>
      </c>
      <c r="AD59" s="19">
        <v>0</v>
      </c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</row>
    <row r="60" spans="1:1024" ht="15" customHeight="1">
      <c r="A60" s="48"/>
      <c r="B60" s="5">
        <v>18</v>
      </c>
      <c r="C60" s="21">
        <f t="shared" si="0"/>
        <v>5135.24</v>
      </c>
      <c r="D60" s="21">
        <v>4.9690000000000003</v>
      </c>
      <c r="E60" s="21">
        <f t="shared" si="1"/>
        <v>2.1000000000000001E-2</v>
      </c>
      <c r="F60" s="21">
        <f t="shared" si="2"/>
        <v>0</v>
      </c>
      <c r="G60">
        <v>5136.2569999999996</v>
      </c>
      <c r="H60">
        <v>6.6150000000000002</v>
      </c>
      <c r="I60">
        <v>0.42</v>
      </c>
      <c r="J60" s="6">
        <v>0</v>
      </c>
      <c r="K60">
        <v>5137.5060000000003</v>
      </c>
      <c r="L60">
        <v>7.96</v>
      </c>
      <c r="M60">
        <v>0.83799999999999997</v>
      </c>
      <c r="N60" s="6">
        <v>0</v>
      </c>
      <c r="O60">
        <v>5137.91</v>
      </c>
      <c r="P60">
        <v>9.1460000000000008</v>
      </c>
      <c r="Q60">
        <v>1.1499999999999999</v>
      </c>
      <c r="R60" s="6">
        <v>0</v>
      </c>
      <c r="S60">
        <v>5138.2610000000004</v>
      </c>
      <c r="T60">
        <v>10.486000000000001</v>
      </c>
      <c r="U60">
        <v>1.506</v>
      </c>
      <c r="V60" s="6">
        <v>0</v>
      </c>
      <c r="W60">
        <v>5139.2579999999998</v>
      </c>
      <c r="X60">
        <v>11.789</v>
      </c>
      <c r="Y60">
        <v>1.907</v>
      </c>
      <c r="Z60" s="6">
        <v>0</v>
      </c>
      <c r="AA60" s="19">
        <v>5139.8249999999998</v>
      </c>
      <c r="AB60" s="19">
        <v>13.170999999999999</v>
      </c>
      <c r="AC60" s="19">
        <v>2.1890000000000001</v>
      </c>
      <c r="AD60" s="19">
        <v>0</v>
      </c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</row>
    <row r="61" spans="1:1024" ht="15" customHeight="1">
      <c r="A61" s="48"/>
      <c r="B61" s="5">
        <v>19</v>
      </c>
      <c r="C61" s="21">
        <f t="shared" si="0"/>
        <v>5135.5879999999997</v>
      </c>
      <c r="D61" s="21">
        <v>4.9390000000000001</v>
      </c>
      <c r="E61" s="21">
        <f t="shared" si="1"/>
        <v>0.02</v>
      </c>
      <c r="F61" s="21">
        <f t="shared" si="2"/>
        <v>0</v>
      </c>
      <c r="G61">
        <v>5138.5079999999998</v>
      </c>
      <c r="H61">
        <v>6.6239999999999997</v>
      </c>
      <c r="I61">
        <v>0.58399999999999996</v>
      </c>
      <c r="J61" s="6">
        <v>0</v>
      </c>
      <c r="K61">
        <v>5137.5429999999997</v>
      </c>
      <c r="L61">
        <v>7.9950000000000001</v>
      </c>
      <c r="M61">
        <v>0.93100000000000005</v>
      </c>
      <c r="N61" s="6">
        <v>0</v>
      </c>
      <c r="O61">
        <v>5137.6009999999997</v>
      </c>
      <c r="P61">
        <v>9.282</v>
      </c>
      <c r="Q61">
        <v>1.1819999999999999</v>
      </c>
      <c r="R61" s="6">
        <v>0</v>
      </c>
      <c r="S61">
        <v>5138.4960000000001</v>
      </c>
      <c r="T61">
        <v>10.488</v>
      </c>
      <c r="U61">
        <v>1.5</v>
      </c>
      <c r="V61" s="6">
        <v>0</v>
      </c>
      <c r="W61">
        <v>5138.8059999999996</v>
      </c>
      <c r="X61">
        <v>11.818</v>
      </c>
      <c r="Y61">
        <v>1.744</v>
      </c>
      <c r="Z61" s="6">
        <v>0</v>
      </c>
      <c r="AA61" s="19">
        <v>5139.6629999999996</v>
      </c>
      <c r="AB61" s="19">
        <v>13.164</v>
      </c>
      <c r="AC61" s="19">
        <v>2.39</v>
      </c>
      <c r="AD61" s="19">
        <v>0</v>
      </c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</row>
    <row r="62" spans="1:1024" ht="15" customHeight="1">
      <c r="A62" s="48"/>
      <c r="B62" s="5">
        <v>20</v>
      </c>
      <c r="C62" s="21">
        <f t="shared" si="0"/>
        <v>5135.3990000000003</v>
      </c>
      <c r="D62" s="21">
        <v>4.9850000000000003</v>
      </c>
      <c r="E62" s="21">
        <f t="shared" si="1"/>
        <v>1.7000000000000001E-2</v>
      </c>
      <c r="F62" s="21">
        <f t="shared" si="2"/>
        <v>0</v>
      </c>
      <c r="G62">
        <v>5136.3230000000003</v>
      </c>
      <c r="H62">
        <v>6.6429999999999998</v>
      </c>
      <c r="I62">
        <v>0.439</v>
      </c>
      <c r="J62" s="6">
        <v>0</v>
      </c>
      <c r="K62">
        <v>5137.1400000000003</v>
      </c>
      <c r="L62">
        <v>8.0190000000000001</v>
      </c>
      <c r="M62">
        <v>0.84</v>
      </c>
      <c r="N62" s="6">
        <v>0</v>
      </c>
      <c r="O62">
        <v>5137.74</v>
      </c>
      <c r="P62">
        <v>9.2240000000000002</v>
      </c>
      <c r="Q62">
        <v>1.0880000000000001</v>
      </c>
      <c r="R62" s="6">
        <v>0</v>
      </c>
      <c r="S62">
        <v>5138.4080000000004</v>
      </c>
      <c r="T62">
        <v>10.510999999999999</v>
      </c>
      <c r="U62">
        <v>1.4470000000000001</v>
      </c>
      <c r="V62" s="6">
        <v>0</v>
      </c>
      <c r="W62">
        <v>5139.0959999999995</v>
      </c>
      <c r="X62">
        <v>11.795999999999999</v>
      </c>
      <c r="Y62">
        <v>1.8839999999999999</v>
      </c>
      <c r="Z62" s="6">
        <v>0</v>
      </c>
      <c r="AA62" s="19">
        <v>5139.4489999999996</v>
      </c>
      <c r="AB62" s="19">
        <v>12.927</v>
      </c>
      <c r="AC62" s="19">
        <v>2.2210000000000001</v>
      </c>
      <c r="AD62" s="19">
        <v>0</v>
      </c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</row>
    <row r="63" spans="1:1024" ht="15" customHeight="1">
      <c r="A63" s="48"/>
      <c r="B63" s="5">
        <v>21</v>
      </c>
      <c r="C63" s="21">
        <f t="shared" si="0"/>
        <v>5135.1880000000001</v>
      </c>
      <c r="D63" s="21">
        <v>4.9930000000000003</v>
      </c>
      <c r="E63" s="21">
        <f t="shared" si="1"/>
        <v>2.1000000000000001E-2</v>
      </c>
      <c r="F63" s="21">
        <f t="shared" si="2"/>
        <v>0</v>
      </c>
      <c r="G63">
        <v>5136.17</v>
      </c>
      <c r="H63">
        <v>6.5979999999999999</v>
      </c>
      <c r="I63">
        <v>0.38400000000000001</v>
      </c>
      <c r="J63" s="6">
        <v>0</v>
      </c>
      <c r="K63">
        <v>5137.1030000000001</v>
      </c>
      <c r="L63">
        <v>7.9939999999999998</v>
      </c>
      <c r="M63">
        <v>0.84599999999999997</v>
      </c>
      <c r="N63" s="6">
        <v>0</v>
      </c>
      <c r="O63">
        <v>5137.357</v>
      </c>
      <c r="P63">
        <v>9.2650000000000006</v>
      </c>
      <c r="Q63">
        <v>1.119</v>
      </c>
      <c r="R63" s="6">
        <v>0</v>
      </c>
      <c r="S63">
        <v>5138.527</v>
      </c>
      <c r="T63">
        <v>10.516</v>
      </c>
      <c r="U63">
        <v>1.593</v>
      </c>
      <c r="V63" s="6">
        <v>0</v>
      </c>
      <c r="W63">
        <v>5139.1030000000001</v>
      </c>
      <c r="X63">
        <v>11.785</v>
      </c>
      <c r="Y63">
        <v>1.784</v>
      </c>
      <c r="Z63" s="6">
        <v>0</v>
      </c>
      <c r="AA63" s="19">
        <v>5139.607</v>
      </c>
      <c r="AB63" s="19">
        <v>13.215</v>
      </c>
      <c r="AC63" s="19">
        <v>2.2269999999999999</v>
      </c>
      <c r="AD63" s="19">
        <v>0</v>
      </c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</row>
    <row r="64" spans="1:1024" ht="15" customHeight="1">
      <c r="A64" s="48"/>
      <c r="B64" s="5">
        <v>22</v>
      </c>
      <c r="C64" s="21">
        <f t="shared" si="0"/>
        <v>5135.3069999999998</v>
      </c>
      <c r="D64" s="21">
        <v>4.9939999999999998</v>
      </c>
      <c r="E64" s="21">
        <f t="shared" si="1"/>
        <v>2.8000000000000001E-2</v>
      </c>
      <c r="F64" s="21">
        <f t="shared" si="2"/>
        <v>0</v>
      </c>
      <c r="G64">
        <v>5136.3969999999999</v>
      </c>
      <c r="H64">
        <v>6.5880000000000001</v>
      </c>
      <c r="I64">
        <v>0.53100000000000003</v>
      </c>
      <c r="J64" s="6">
        <v>0</v>
      </c>
      <c r="K64">
        <v>5137.3069999999998</v>
      </c>
      <c r="L64">
        <v>7.9550000000000001</v>
      </c>
      <c r="M64">
        <v>0.73499999999999999</v>
      </c>
      <c r="N64" s="6">
        <v>0</v>
      </c>
      <c r="O64">
        <v>5137.37</v>
      </c>
      <c r="P64">
        <v>9.1370000000000005</v>
      </c>
      <c r="Q64">
        <v>1.1719999999999999</v>
      </c>
      <c r="R64" s="6">
        <v>0</v>
      </c>
      <c r="S64">
        <v>5138.2209999999995</v>
      </c>
      <c r="T64">
        <v>10.518000000000001</v>
      </c>
      <c r="U64">
        <v>1.399</v>
      </c>
      <c r="V64" s="6">
        <v>0</v>
      </c>
      <c r="W64">
        <v>5139.7219999999998</v>
      </c>
      <c r="X64">
        <v>11.802</v>
      </c>
      <c r="Y64">
        <v>1.8169999999999999</v>
      </c>
      <c r="Z64" s="6">
        <v>0</v>
      </c>
      <c r="AA64" s="19">
        <v>5139.5569999999998</v>
      </c>
      <c r="AB64" s="19">
        <v>12.952</v>
      </c>
      <c r="AC64" s="19">
        <v>2.234</v>
      </c>
      <c r="AD64" s="19">
        <v>0</v>
      </c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</row>
    <row r="65" spans="1:1019" ht="15" customHeight="1">
      <c r="A65" s="48"/>
      <c r="B65" s="5">
        <v>23</v>
      </c>
      <c r="C65" s="21">
        <f t="shared" si="0"/>
        <v>5135.3990000000003</v>
      </c>
      <c r="D65" s="21">
        <v>4.9889999999999999</v>
      </c>
      <c r="E65" s="21">
        <f t="shared" si="1"/>
        <v>2.5999999999999999E-2</v>
      </c>
      <c r="F65" s="21">
        <f t="shared" si="2"/>
        <v>0</v>
      </c>
      <c r="G65">
        <v>5136.3459999999995</v>
      </c>
      <c r="H65">
        <v>6.5670000000000002</v>
      </c>
      <c r="I65">
        <v>0.48</v>
      </c>
      <c r="J65" s="6">
        <v>0</v>
      </c>
      <c r="K65">
        <v>5137.5140000000001</v>
      </c>
      <c r="L65">
        <v>7.9429999999999996</v>
      </c>
      <c r="M65">
        <v>0.86399999999999999</v>
      </c>
      <c r="N65" s="6">
        <v>0</v>
      </c>
      <c r="O65">
        <v>5137.7060000000001</v>
      </c>
      <c r="P65">
        <v>9.202</v>
      </c>
      <c r="Q65">
        <v>1.2430000000000001</v>
      </c>
      <c r="R65" s="6">
        <v>0</v>
      </c>
      <c r="S65">
        <v>5138.1689999999999</v>
      </c>
      <c r="T65">
        <v>10.46</v>
      </c>
      <c r="U65">
        <v>1.4850000000000001</v>
      </c>
      <c r="V65" s="6">
        <v>0</v>
      </c>
      <c r="W65">
        <v>5139.1499999999996</v>
      </c>
      <c r="X65">
        <v>11.773999999999999</v>
      </c>
      <c r="Y65">
        <v>1.4450000000000001</v>
      </c>
      <c r="Z65" s="6">
        <v>0</v>
      </c>
      <c r="AA65" s="19">
        <v>5139.9359999999997</v>
      </c>
      <c r="AB65" s="19">
        <v>13.081</v>
      </c>
      <c r="AC65" s="19">
        <v>2.2959999999999998</v>
      </c>
      <c r="AD65" s="19">
        <v>0</v>
      </c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</row>
    <row r="66" spans="1:1019" ht="15" customHeight="1">
      <c r="A66" s="48"/>
      <c r="B66" s="5">
        <v>24</v>
      </c>
      <c r="C66" s="21">
        <f t="shared" si="0"/>
        <v>5135.4939999999997</v>
      </c>
      <c r="D66" s="21">
        <v>4.9870000000000001</v>
      </c>
      <c r="E66" s="21">
        <f t="shared" si="1"/>
        <v>2.4E-2</v>
      </c>
      <c r="F66" s="21">
        <f t="shared" si="2"/>
        <v>0</v>
      </c>
      <c r="G66">
        <v>5136.8900000000003</v>
      </c>
      <c r="H66">
        <v>6.6109999999999998</v>
      </c>
      <c r="I66">
        <v>0.42099999999999999</v>
      </c>
      <c r="J66" s="6">
        <v>0</v>
      </c>
      <c r="K66">
        <v>5137.0069999999996</v>
      </c>
      <c r="L66">
        <v>7.9249999999999998</v>
      </c>
      <c r="M66">
        <v>0.79600000000000004</v>
      </c>
      <c r="N66" s="6">
        <v>0</v>
      </c>
      <c r="O66">
        <v>5137.8940000000002</v>
      </c>
      <c r="P66">
        <v>9.2129999999999992</v>
      </c>
      <c r="Q66">
        <v>1.177</v>
      </c>
      <c r="R66" s="6">
        <v>0</v>
      </c>
      <c r="S66">
        <v>5138.8</v>
      </c>
      <c r="T66">
        <v>10.500999999999999</v>
      </c>
      <c r="U66">
        <v>1.5580000000000001</v>
      </c>
      <c r="V66" s="6">
        <v>0</v>
      </c>
      <c r="W66">
        <v>5138.45</v>
      </c>
      <c r="X66">
        <v>11.815</v>
      </c>
      <c r="Y66">
        <v>1.786</v>
      </c>
      <c r="Z66" s="6">
        <v>0</v>
      </c>
      <c r="AA66" s="19">
        <v>5139.366</v>
      </c>
      <c r="AB66" s="19">
        <v>13.015000000000001</v>
      </c>
      <c r="AC66" s="19">
        <v>2.2509999999999999</v>
      </c>
      <c r="AD66" s="19">
        <v>0</v>
      </c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</row>
    <row r="67" spans="1:1019" ht="15" customHeight="1">
      <c r="A67" s="48"/>
      <c r="B67" s="5">
        <v>25</v>
      </c>
      <c r="C67" s="21">
        <f t="shared" si="0"/>
        <v>5135.6019999999999</v>
      </c>
      <c r="D67" s="21">
        <v>4.9870000000000001</v>
      </c>
      <c r="E67" s="21">
        <f t="shared" si="1"/>
        <v>2.4E-2</v>
      </c>
      <c r="F67" s="21">
        <f t="shared" si="2"/>
        <v>0</v>
      </c>
      <c r="G67">
        <v>5137.6790000000001</v>
      </c>
      <c r="H67">
        <v>6.4809999999999999</v>
      </c>
      <c r="I67">
        <v>0.313</v>
      </c>
      <c r="J67" s="6">
        <v>0</v>
      </c>
      <c r="K67">
        <v>5137.1610000000001</v>
      </c>
      <c r="L67">
        <v>7.8049999999999997</v>
      </c>
      <c r="M67">
        <v>0.78500000000000003</v>
      </c>
      <c r="N67" s="6">
        <v>0</v>
      </c>
      <c r="O67">
        <v>5137.4430000000002</v>
      </c>
      <c r="P67">
        <v>9.1679999999999993</v>
      </c>
      <c r="Q67">
        <v>1.133</v>
      </c>
      <c r="R67" s="6">
        <v>0</v>
      </c>
      <c r="S67">
        <v>5138.1210000000001</v>
      </c>
      <c r="T67">
        <v>10.478999999999999</v>
      </c>
      <c r="U67">
        <v>1.5429999999999999</v>
      </c>
      <c r="V67" s="6">
        <v>0</v>
      </c>
      <c r="W67">
        <v>5138.723</v>
      </c>
      <c r="X67">
        <v>11.801</v>
      </c>
      <c r="Y67">
        <v>1.9079999999999999</v>
      </c>
      <c r="Z67" s="6">
        <v>0</v>
      </c>
      <c r="AA67" s="19">
        <v>5139.1909999999998</v>
      </c>
      <c r="AB67" s="19">
        <v>13.013999999999999</v>
      </c>
      <c r="AC67" s="19">
        <v>2.3439999999999999</v>
      </c>
      <c r="AD67" s="19">
        <v>0</v>
      </c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</row>
    <row r="68" spans="1:1019" ht="15" customHeight="1">
      <c r="A68" s="48"/>
      <c r="B68" s="5">
        <v>26</v>
      </c>
      <c r="C68" s="21">
        <f t="shared" si="0"/>
        <v>5135.7669999999998</v>
      </c>
      <c r="D68" s="21">
        <v>4.984</v>
      </c>
      <c r="E68" s="21">
        <f t="shared" si="1"/>
        <v>2.1999999999999999E-2</v>
      </c>
      <c r="F68" s="21">
        <f t="shared" si="2"/>
        <v>0</v>
      </c>
      <c r="G68">
        <v>5136.5219999999999</v>
      </c>
      <c r="H68">
        <v>6.6239999999999997</v>
      </c>
      <c r="I68">
        <v>0.49399999999999999</v>
      </c>
      <c r="J68" s="6">
        <v>0</v>
      </c>
      <c r="K68">
        <v>5137.4030000000002</v>
      </c>
      <c r="L68">
        <v>7.9480000000000004</v>
      </c>
      <c r="M68">
        <v>0.84099999999999997</v>
      </c>
      <c r="N68" s="6">
        <v>0</v>
      </c>
      <c r="O68">
        <v>5137.5780000000004</v>
      </c>
      <c r="P68">
        <v>9.2379999999999995</v>
      </c>
      <c r="Q68">
        <v>1.1639999999999999</v>
      </c>
      <c r="R68" s="6">
        <v>0</v>
      </c>
      <c r="S68">
        <v>5138.1310000000003</v>
      </c>
      <c r="T68">
        <v>10.494</v>
      </c>
      <c r="U68">
        <v>1.4590000000000001</v>
      </c>
      <c r="V68" s="6">
        <v>0</v>
      </c>
      <c r="W68">
        <v>5138.6660000000002</v>
      </c>
      <c r="X68">
        <v>11.718999999999999</v>
      </c>
      <c r="Y68">
        <v>1.9359999999999999</v>
      </c>
      <c r="Z68" s="6">
        <v>0</v>
      </c>
      <c r="AA68" s="19">
        <v>5139.5829999999996</v>
      </c>
      <c r="AB68" s="19">
        <v>13.194000000000001</v>
      </c>
      <c r="AC68" s="19">
        <v>2.37</v>
      </c>
      <c r="AD68" s="19">
        <v>0</v>
      </c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</row>
    <row r="69" spans="1:1019" ht="15" customHeight="1">
      <c r="A69" s="48"/>
      <c r="B69" s="5">
        <v>27</v>
      </c>
      <c r="C69" s="21">
        <f t="shared" si="0"/>
        <v>5135.22</v>
      </c>
      <c r="D69" s="21">
        <v>4.976</v>
      </c>
      <c r="E69" s="21">
        <f t="shared" si="1"/>
        <v>2.1999999999999999E-2</v>
      </c>
      <c r="F69" s="21">
        <f t="shared" si="2"/>
        <v>0</v>
      </c>
      <c r="G69">
        <v>5136.598</v>
      </c>
      <c r="H69">
        <v>6.6479999999999997</v>
      </c>
      <c r="I69">
        <v>0.46800000000000003</v>
      </c>
      <c r="J69" s="6">
        <v>0</v>
      </c>
      <c r="K69">
        <v>5136.7460000000001</v>
      </c>
      <c r="L69">
        <v>7.9470000000000001</v>
      </c>
      <c r="M69">
        <v>0.83799999999999997</v>
      </c>
      <c r="N69" s="6">
        <v>0</v>
      </c>
      <c r="O69">
        <v>5137.7759999999998</v>
      </c>
      <c r="P69">
        <v>9.1159999999999997</v>
      </c>
      <c r="Q69">
        <v>1.08</v>
      </c>
      <c r="R69" s="6">
        <v>0</v>
      </c>
      <c r="S69">
        <v>5138.3459999999995</v>
      </c>
      <c r="T69">
        <v>10.532999999999999</v>
      </c>
      <c r="U69">
        <v>1.383</v>
      </c>
      <c r="V69" s="6">
        <v>0</v>
      </c>
      <c r="W69">
        <v>5138.8500000000004</v>
      </c>
      <c r="X69">
        <v>11.818</v>
      </c>
      <c r="Y69">
        <v>1.71</v>
      </c>
      <c r="Z69" s="6">
        <v>0</v>
      </c>
      <c r="AA69" s="16">
        <v>5139.5370000000003</v>
      </c>
      <c r="AB69" s="16">
        <v>13.1</v>
      </c>
      <c r="AC69" s="16">
        <v>1.5509999999999999</v>
      </c>
      <c r="AD69" s="16">
        <v>0</v>
      </c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</row>
    <row r="70" spans="1:1019" ht="15" customHeight="1">
      <c r="A70" s="48"/>
      <c r="B70" s="5">
        <v>28</v>
      </c>
      <c r="C70" s="21">
        <f t="shared" si="0"/>
        <v>5135.2860000000001</v>
      </c>
      <c r="D70" s="21">
        <v>4.9829999999999997</v>
      </c>
      <c r="E70" s="21">
        <f t="shared" si="1"/>
        <v>2.3E-2</v>
      </c>
      <c r="F70" s="21">
        <f t="shared" si="2"/>
        <v>0</v>
      </c>
      <c r="G70">
        <v>5136.6130000000003</v>
      </c>
      <c r="H70">
        <v>6.5880000000000001</v>
      </c>
      <c r="I70">
        <v>0.47099999999999997</v>
      </c>
      <c r="J70" s="6">
        <v>0</v>
      </c>
      <c r="K70">
        <v>5137.0460000000003</v>
      </c>
      <c r="L70">
        <v>7.8869999999999996</v>
      </c>
      <c r="M70">
        <v>0.86799999999999999</v>
      </c>
      <c r="N70" s="6">
        <v>0</v>
      </c>
      <c r="O70">
        <v>5137.9170000000004</v>
      </c>
      <c r="P70">
        <v>9.2759999999999998</v>
      </c>
      <c r="Q70">
        <v>1.1819999999999999</v>
      </c>
      <c r="R70" s="6">
        <v>0</v>
      </c>
      <c r="S70">
        <v>5138.1490000000003</v>
      </c>
      <c r="T70">
        <v>10.333</v>
      </c>
      <c r="U70">
        <v>1.51</v>
      </c>
      <c r="V70" s="6">
        <v>0</v>
      </c>
      <c r="W70">
        <v>5139.0150000000003</v>
      </c>
      <c r="X70">
        <v>11.742000000000001</v>
      </c>
      <c r="Y70">
        <v>1.9059999999999999</v>
      </c>
      <c r="Z70" s="6">
        <v>0</v>
      </c>
      <c r="AA70" s="19">
        <v>5139.3159999999998</v>
      </c>
      <c r="AB70" s="19">
        <v>13.01</v>
      </c>
      <c r="AC70" s="19">
        <v>2.1840000000000002</v>
      </c>
      <c r="AD70" s="19">
        <v>0</v>
      </c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</row>
    <row r="71" spans="1:1019" ht="15" customHeight="1">
      <c r="A71" s="48"/>
      <c r="B71" s="5">
        <v>29</v>
      </c>
      <c r="C71" s="21">
        <f t="shared" si="0"/>
        <v>5134.7</v>
      </c>
      <c r="D71" s="21">
        <v>4.9889999999999999</v>
      </c>
      <c r="E71" s="21">
        <f t="shared" si="1"/>
        <v>1.7999999999999999E-2</v>
      </c>
      <c r="F71" s="21">
        <f t="shared" si="2"/>
        <v>0</v>
      </c>
      <c r="G71">
        <v>5136.4759999999997</v>
      </c>
      <c r="H71">
        <v>6.63</v>
      </c>
      <c r="I71">
        <v>0.439</v>
      </c>
      <c r="J71" s="6">
        <v>0</v>
      </c>
      <c r="K71">
        <v>5137.1509999999998</v>
      </c>
      <c r="L71">
        <v>7.8860000000000001</v>
      </c>
      <c r="M71">
        <v>0.76300000000000001</v>
      </c>
      <c r="N71" s="6">
        <v>0</v>
      </c>
      <c r="O71">
        <v>5137.7659999999996</v>
      </c>
      <c r="P71">
        <v>9.2010000000000005</v>
      </c>
      <c r="Q71">
        <v>1.139</v>
      </c>
      <c r="R71" s="6">
        <v>0</v>
      </c>
      <c r="S71">
        <v>5138.07</v>
      </c>
      <c r="T71">
        <v>10.462</v>
      </c>
      <c r="U71">
        <v>1.4750000000000001</v>
      </c>
      <c r="V71" s="6">
        <v>0</v>
      </c>
      <c r="W71">
        <v>5138.8220000000001</v>
      </c>
      <c r="X71">
        <v>11.837999999999999</v>
      </c>
      <c r="Y71">
        <v>1.9430000000000001</v>
      </c>
      <c r="Z71" s="6">
        <v>0</v>
      </c>
      <c r="AA71" s="19">
        <v>5139.3590000000004</v>
      </c>
      <c r="AB71" s="19">
        <v>13.039</v>
      </c>
      <c r="AC71" s="19">
        <v>2.04</v>
      </c>
      <c r="AD71" s="19">
        <v>0</v>
      </c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</row>
    <row r="72" spans="1:1019" ht="15" customHeight="1">
      <c r="A72" s="48"/>
      <c r="B72" s="5">
        <v>30</v>
      </c>
      <c r="C72" s="21">
        <f t="shared" si="0"/>
        <v>5135.5190000000002</v>
      </c>
      <c r="D72" s="21">
        <v>4.9779999999999998</v>
      </c>
      <c r="E72" s="21">
        <f t="shared" si="1"/>
        <v>0.02</v>
      </c>
      <c r="F72" s="21">
        <f t="shared" si="2"/>
        <v>0</v>
      </c>
      <c r="G72">
        <v>5136.5829999999996</v>
      </c>
      <c r="H72">
        <v>6.6760000000000002</v>
      </c>
      <c r="I72">
        <v>0.43</v>
      </c>
      <c r="J72" s="6">
        <v>0</v>
      </c>
      <c r="K72">
        <v>5137.0439999999999</v>
      </c>
      <c r="L72">
        <v>7.9740000000000002</v>
      </c>
      <c r="M72">
        <v>0.90300000000000002</v>
      </c>
      <c r="N72" s="6">
        <v>0</v>
      </c>
      <c r="O72">
        <v>5137.884</v>
      </c>
      <c r="P72">
        <v>9.1609999999999996</v>
      </c>
      <c r="Q72">
        <v>1.194</v>
      </c>
      <c r="R72" s="6">
        <v>0</v>
      </c>
      <c r="S72">
        <v>5138.4399999999996</v>
      </c>
      <c r="T72">
        <v>10.493</v>
      </c>
      <c r="U72">
        <v>1.383</v>
      </c>
      <c r="V72" s="6">
        <v>0</v>
      </c>
      <c r="W72">
        <v>5139.0159999999996</v>
      </c>
      <c r="X72">
        <v>11.807</v>
      </c>
      <c r="Y72">
        <v>1.7470000000000001</v>
      </c>
      <c r="Z72" s="6">
        <v>0</v>
      </c>
      <c r="AA72" s="19">
        <v>5137.6540000000005</v>
      </c>
      <c r="AB72" s="19">
        <v>12.968</v>
      </c>
      <c r="AC72" s="19">
        <v>2.1989999999999998</v>
      </c>
      <c r="AD72" s="19">
        <v>0</v>
      </c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</row>
    <row r="73" spans="1:1019" ht="15" customHeight="1">
      <c r="B73"/>
      <c r="C73"/>
      <c r="D73"/>
      <c r="E73"/>
      <c r="F73" s="6"/>
      <c r="G73"/>
      <c r="H73"/>
      <c r="I73"/>
      <c r="J73" s="6"/>
      <c r="K73"/>
      <c r="L73"/>
      <c r="M73"/>
      <c r="N73" s="6"/>
      <c r="O73"/>
      <c r="P73"/>
      <c r="Q73"/>
      <c r="R73" s="6"/>
      <c r="S73"/>
      <c r="T73"/>
      <c r="U73"/>
      <c r="V73" s="6"/>
      <c r="W73"/>
      <c r="X73"/>
      <c r="Y73"/>
      <c r="Z73" s="6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</row>
    <row r="74" spans="1:1019" ht="15" customHeight="1">
      <c r="A74" s="1" t="s">
        <v>19</v>
      </c>
      <c r="C74" s="1">
        <f t="shared" ref="C74:AD74" si="3">ROUNDUP(AVERAGE(C43:C72),3)</f>
        <v>5135.7390000000005</v>
      </c>
      <c r="D74" s="1">
        <f t="shared" si="3"/>
        <v>4.9850000000000003</v>
      </c>
      <c r="E74" s="1">
        <f t="shared" si="3"/>
        <v>3.2000000000000001E-2</v>
      </c>
      <c r="F74" s="1">
        <f t="shared" si="3"/>
        <v>0</v>
      </c>
      <c r="G74" s="1">
        <f t="shared" si="3"/>
        <v>5136.4279999999999</v>
      </c>
      <c r="H74" s="1">
        <f t="shared" si="3"/>
        <v>6.577</v>
      </c>
      <c r="I74" s="1">
        <f t="shared" si="3"/>
        <v>0.44</v>
      </c>
      <c r="J74" s="1">
        <f t="shared" si="3"/>
        <v>0</v>
      </c>
      <c r="K74" s="1">
        <f t="shared" si="3"/>
        <v>5137.3180000000002</v>
      </c>
      <c r="L74" s="1">
        <f t="shared" si="3"/>
        <v>7.9250000000000007</v>
      </c>
      <c r="M74" s="1">
        <f t="shared" si="3"/>
        <v>0.82699999999999996</v>
      </c>
      <c r="N74" s="1">
        <f t="shared" si="3"/>
        <v>0</v>
      </c>
      <c r="O74" s="1">
        <f t="shared" si="3"/>
        <v>5137.7130000000006</v>
      </c>
      <c r="P74" s="1">
        <f t="shared" si="3"/>
        <v>9.1959999999999997</v>
      </c>
      <c r="Q74" s="1">
        <f t="shared" si="3"/>
        <v>1.1519999999999999</v>
      </c>
      <c r="R74" s="1">
        <f t="shared" si="3"/>
        <v>0</v>
      </c>
      <c r="S74" s="1">
        <f t="shared" si="3"/>
        <v>5138.4270000000006</v>
      </c>
      <c r="T74" s="1">
        <f t="shared" si="3"/>
        <v>10.500999999999999</v>
      </c>
      <c r="U74" s="1">
        <f t="shared" si="3"/>
        <v>1.4749999999999999</v>
      </c>
      <c r="V74" s="1">
        <f t="shared" si="3"/>
        <v>0</v>
      </c>
      <c r="W74" s="1">
        <f t="shared" si="3"/>
        <v>5138.9660000000003</v>
      </c>
      <c r="X74" s="1">
        <f t="shared" si="3"/>
        <v>11.769</v>
      </c>
      <c r="Y74" s="1">
        <f t="shared" si="3"/>
        <v>1.8239999999999998</v>
      </c>
      <c r="Z74" s="1">
        <f t="shared" si="3"/>
        <v>0</v>
      </c>
      <c r="AA74" s="1">
        <f t="shared" si="3"/>
        <v>5139.4250000000002</v>
      </c>
      <c r="AB74" s="1">
        <f t="shared" si="3"/>
        <v>13.074999999999999</v>
      </c>
      <c r="AC74" s="1">
        <f t="shared" si="3"/>
        <v>2.2469999999999999</v>
      </c>
      <c r="AD74" s="1">
        <f t="shared" si="3"/>
        <v>0</v>
      </c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</row>
    <row r="75" spans="1:1019" ht="15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</row>
    <row r="76" spans="1:1019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</row>
    <row r="77" spans="1:1019" ht="15" customHeight="1"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</row>
    <row r="78" spans="1:1019" ht="15" customHeight="1"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</row>
    <row r="79" spans="1:1019" ht="15" customHeight="1"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</row>
    <row r="80" spans="1:1019" ht="15" customHeight="1"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</row>
    <row r="81" spans="19:46" ht="15" customHeight="1"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</row>
    <row r="82" spans="19:46" ht="15" customHeight="1"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</row>
    <row r="83" spans="19:46" ht="15" customHeight="1"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</row>
    <row r="84" spans="19:46" ht="15" customHeight="1"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</row>
    <row r="85" spans="19:46" ht="15" customHeight="1"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</row>
    <row r="86" spans="19:46" ht="15" customHeight="1"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</row>
    <row r="87" spans="19:46" ht="15" customHeight="1"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</row>
    <row r="88" spans="19:46" ht="15" customHeight="1"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</row>
    <row r="89" spans="19:46" ht="15" customHeight="1"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</row>
    <row r="90" spans="19:46" ht="15" customHeight="1"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</row>
    <row r="91" spans="19:46" ht="15" customHeight="1"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</row>
    <row r="92" spans="19:46" ht="15" customHeight="1"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</row>
    <row r="93" spans="19:46" ht="15" customHeight="1"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</row>
    <row r="94" spans="19:46" ht="15" customHeight="1"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</row>
    <row r="95" spans="19:46" ht="15" customHeight="1"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</row>
    <row r="96" spans="19:46" ht="15" customHeight="1"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</row>
    <row r="97" spans="19:46" ht="15" customHeight="1"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</row>
    <row r="98" spans="19:46" ht="15" customHeight="1"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</row>
    <row r="99" spans="19:46" ht="15" customHeight="1"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</row>
    <row r="100" spans="19:46" ht="15" customHeight="1"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</row>
    <row r="101" spans="19:46" ht="15" customHeight="1"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</row>
    <row r="102" spans="19:46" ht="15" customHeight="1"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</row>
    <row r="103" spans="19:46" ht="15" customHeight="1"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</row>
    <row r="104" spans="19:46" ht="15" customHeight="1"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</row>
    <row r="105" spans="19:46" ht="15" customHeight="1"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</row>
    <row r="106" spans="19:46" ht="15" customHeight="1"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</row>
    <row r="107" spans="19:46" ht="15" customHeight="1"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</row>
    <row r="108" spans="19:46" ht="15" customHeight="1"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</row>
    <row r="109" spans="19:46" ht="15" customHeight="1"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</row>
    <row r="110" spans="19:46" ht="15" customHeight="1"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</row>
    <row r="111" spans="19:46" ht="15" customHeight="1"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</row>
    <row r="112" spans="19:46" ht="15" customHeight="1"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</row>
    <row r="113" spans="19:46" ht="15" customHeight="1"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</row>
    <row r="114" spans="19:46" ht="15" customHeight="1"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</row>
    <row r="115" spans="19:46" ht="15" customHeight="1"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</row>
    <row r="116" spans="19:46" ht="15" customHeight="1"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</row>
    <row r="117" spans="19:46" ht="15" customHeight="1"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</row>
    <row r="118" spans="19:46" ht="15" customHeight="1"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</row>
    <row r="119" spans="19:46" ht="15" customHeight="1"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</row>
    <row r="120" spans="19:46" ht="15" customHeight="1"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</row>
    <row r="121" spans="19:46" ht="15" customHeight="1"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</row>
    <row r="122" spans="19:46" ht="15" customHeight="1"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</row>
    <row r="123" spans="19:46" ht="15" customHeight="1"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</row>
    <row r="124" spans="19:46" ht="15" customHeight="1"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</row>
    <row r="125" spans="19:46" ht="15" customHeight="1"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</row>
    <row r="126" spans="19:46" ht="15" customHeight="1"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</row>
    <row r="127" spans="19:46" ht="15" customHeight="1"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</row>
    <row r="128" spans="19:46" ht="15" customHeight="1"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</row>
    <row r="129" spans="19:46" ht="15" customHeight="1"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</row>
    <row r="130" spans="19:46" ht="15" customHeight="1"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</row>
    <row r="131" spans="19:46" ht="15" customHeight="1"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</row>
    <row r="132" spans="19:46" ht="15" customHeight="1"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</row>
    <row r="133" spans="19:46" ht="15" customHeight="1"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</row>
    <row r="134" spans="19:46" ht="15" customHeight="1"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</row>
    <row r="135" spans="19:46" ht="15" customHeight="1"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</row>
    <row r="136" spans="19:46" ht="15" customHeight="1"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</row>
    <row r="137" spans="19:46" ht="15" customHeight="1"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</row>
    <row r="138" spans="19:46" ht="15" customHeight="1"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</row>
    <row r="139" spans="19:46" ht="15" customHeight="1"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</row>
    <row r="140" spans="19:46" ht="15" customHeight="1"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</row>
    <row r="141" spans="19:46" ht="15" customHeight="1"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</row>
    <row r="142" spans="19:46" ht="15" customHeight="1"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</row>
    <row r="143" spans="19:46" ht="15" customHeight="1"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</row>
    <row r="144" spans="19:46" ht="15" customHeight="1"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</row>
    <row r="145" spans="19:46" ht="15" customHeight="1"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</row>
    <row r="146" spans="19:46" ht="15" customHeight="1"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</row>
    <row r="147" spans="19:46" ht="15" customHeight="1"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</row>
    <row r="148" spans="19:46" ht="15" customHeight="1"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</row>
    <row r="149" spans="19:46" ht="15" customHeight="1"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</row>
    <row r="150" spans="19:46" ht="15" customHeight="1"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</row>
    <row r="151" spans="19:46" ht="15" customHeight="1"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</row>
    <row r="152" spans="19:46" ht="15" customHeight="1"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</row>
    <row r="153" spans="19:46" ht="15" customHeight="1"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</row>
    <row r="154" spans="19:46" ht="15" customHeight="1"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</row>
    <row r="155" spans="19:46" ht="15" customHeight="1"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</row>
    <row r="156" spans="19:46" ht="15" customHeight="1"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</row>
    <row r="157" spans="19:46" ht="15" customHeight="1"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</row>
    <row r="158" spans="19:46" ht="15" customHeight="1"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</row>
    <row r="159" spans="19:46" ht="15" customHeight="1"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</row>
    <row r="160" spans="19:46" ht="15" customHeight="1"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</row>
    <row r="161" spans="19:46" ht="15" customHeight="1"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</row>
    <row r="162" spans="19:46" ht="15" customHeight="1"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</row>
    <row r="163" spans="19:46" ht="15" customHeight="1"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</row>
    <row r="164" spans="19:46" ht="15" customHeight="1"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</row>
    <row r="165" spans="19:46" ht="15" customHeight="1"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</row>
    <row r="166" spans="19:46" ht="15" customHeight="1"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</row>
    <row r="167" spans="19:46" ht="15" customHeight="1"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</row>
    <row r="168" spans="19:46" ht="15" customHeight="1"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</row>
    <row r="169" spans="19:46" ht="15" customHeight="1"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</row>
    <row r="170" spans="19:46" ht="15" customHeight="1"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</row>
    <row r="171" spans="19:46" ht="15" customHeight="1"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</row>
    <row r="172" spans="19:46" ht="15" customHeight="1"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</row>
    <row r="173" spans="19:46" ht="15" customHeight="1"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</row>
    <row r="174" spans="19:46" ht="15" customHeight="1"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</row>
    <row r="175" spans="19:46" ht="15" customHeight="1"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</row>
    <row r="176" spans="19:46" ht="15" customHeight="1"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</row>
    <row r="177" spans="19:46" ht="15" customHeight="1"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</row>
    <row r="178" spans="19:46" ht="15" customHeight="1"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</row>
    <row r="179" spans="19:46" ht="15" customHeight="1"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</row>
    <row r="180" spans="19:46" ht="15" customHeight="1"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</row>
    <row r="181" spans="19:46" ht="15" customHeight="1"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</row>
    <row r="182" spans="19:46" ht="15" customHeight="1"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</row>
    <row r="183" spans="19:46" ht="15" customHeight="1"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</row>
    <row r="184" spans="19:46" ht="15" customHeight="1"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</row>
    <row r="185" spans="19:46" ht="15" customHeight="1"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</row>
    <row r="186" spans="19:46" ht="15" customHeight="1"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</row>
    <row r="187" spans="19:46" ht="15" customHeight="1"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</row>
    <row r="188" spans="19:46" ht="15" customHeight="1"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</row>
    <row r="189" spans="19:46" ht="15" customHeight="1"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</row>
    <row r="190" spans="19:46" ht="15" customHeight="1"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</row>
    <row r="191" spans="19:46" ht="15" customHeight="1"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</row>
    <row r="192" spans="19:46" ht="15" customHeight="1"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</row>
    <row r="193" spans="19:46" ht="15" customHeight="1"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</row>
    <row r="194" spans="19:46" ht="15" customHeight="1"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</row>
    <row r="195" spans="19:46" ht="15" customHeight="1"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</row>
    <row r="196" spans="19:46" ht="15" customHeight="1"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</row>
    <row r="197" spans="19:46" ht="15" customHeight="1"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</row>
    <row r="198" spans="19:46" ht="15" customHeight="1"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</row>
    <row r="199" spans="19:46" ht="15" customHeight="1"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</row>
    <row r="200" spans="19:46" ht="15" customHeight="1"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</row>
    <row r="201" spans="19:46" ht="15" customHeight="1"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</row>
    <row r="202" spans="19:46" ht="15" customHeight="1"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</row>
    <row r="203" spans="19:46" ht="15" customHeight="1"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</row>
    <row r="204" spans="19:46" ht="15" customHeight="1"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</row>
    <row r="205" spans="19:46" ht="15" customHeight="1"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</row>
    <row r="206" spans="19:46" ht="15" customHeight="1"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</row>
    <row r="207" spans="19:46" ht="15" customHeight="1"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</row>
    <row r="208" spans="19:46" ht="15" customHeight="1"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</row>
    <row r="209" spans="19:46" ht="15" customHeight="1"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</row>
    <row r="210" spans="19:46" ht="15" customHeight="1"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</row>
    <row r="211" spans="19:46" ht="15" customHeight="1"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</row>
    <row r="212" spans="19:46" ht="15" customHeight="1"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</row>
    <row r="213" spans="19:46" ht="15" customHeight="1"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</row>
    <row r="214" spans="19:46" ht="15" customHeight="1"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</row>
    <row r="215" spans="19:46" ht="15" customHeight="1"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</row>
    <row r="216" spans="19:46" ht="15" customHeight="1"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</row>
    <row r="217" spans="19:46" ht="15" customHeight="1"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</row>
    <row r="218" spans="19:46" ht="15" customHeight="1"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</row>
    <row r="219" spans="19:46" ht="15" customHeight="1"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</row>
    <row r="220" spans="19:46" ht="15" customHeight="1"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</row>
    <row r="221" spans="19:46" ht="15" customHeight="1"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</row>
    <row r="222" spans="19:46" ht="15" customHeight="1"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</row>
    <row r="223" spans="19:46" ht="15" customHeight="1"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</row>
    <row r="224" spans="19:46" ht="15" customHeight="1"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</row>
    <row r="225" spans="19:46" ht="15" customHeight="1"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</row>
    <row r="226" spans="19:46" ht="15" customHeight="1"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</row>
    <row r="227" spans="19:46" ht="15" customHeight="1"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</row>
    <row r="228" spans="19:46" ht="15" customHeight="1"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</row>
    <row r="229" spans="19:46" ht="15" customHeight="1"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</row>
    <row r="230" spans="19:46" ht="15" customHeight="1"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</row>
    <row r="231" spans="19:46" ht="15" customHeight="1"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</row>
    <row r="232" spans="19:46" ht="15" customHeight="1"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</row>
    <row r="233" spans="19:46" ht="15" customHeight="1"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</row>
    <row r="234" spans="19:46" ht="15" customHeight="1"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</row>
    <row r="235" spans="19:46" ht="15" customHeight="1"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</row>
    <row r="236" spans="19:46" ht="15" customHeight="1"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</row>
    <row r="237" spans="19:46" ht="15" customHeight="1"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</row>
    <row r="238" spans="19:46" ht="15" customHeight="1"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</row>
    <row r="239" spans="19:46" ht="15" customHeight="1"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</row>
    <row r="240" spans="19:46" ht="15" customHeight="1"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</row>
    <row r="241" spans="19:46" ht="15" customHeight="1"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</row>
    <row r="242" spans="19:46" ht="15" customHeight="1"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</row>
    <row r="243" spans="19:46" ht="15" customHeight="1"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</row>
    <row r="244" spans="19:46" ht="15" customHeight="1"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</row>
    <row r="245" spans="19:46" ht="15" customHeight="1"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</row>
    <row r="246" spans="19:46" ht="15" customHeight="1"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</row>
    <row r="247" spans="19:46" ht="15" customHeight="1"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</row>
    <row r="248" spans="19:46" ht="15" customHeight="1"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</row>
    <row r="249" spans="19:46" ht="15" customHeight="1"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</row>
    <row r="250" spans="19:46" ht="15" customHeight="1"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</row>
    <row r="251" spans="19:46" ht="15" customHeight="1"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</row>
    <row r="252" spans="19:46" ht="15" customHeight="1"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</row>
    <row r="253" spans="19:46" ht="15" customHeight="1"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</row>
    <row r="254" spans="19:46" ht="15" customHeight="1"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</row>
    <row r="255" spans="19:46" ht="15" customHeight="1"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</row>
    <row r="256" spans="19:46" ht="15" customHeight="1"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</row>
    <row r="257" spans="19:46" ht="15" customHeight="1"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</row>
    <row r="258" spans="19:46" ht="15" customHeight="1"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</row>
    <row r="259" spans="19:46" ht="15" customHeight="1"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</row>
    <row r="260" spans="19:46" ht="15" customHeight="1"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</row>
    <row r="261" spans="19:46" ht="15" customHeight="1"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</row>
    <row r="262" spans="19:46" ht="15" customHeight="1"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</row>
    <row r="263" spans="19:46" ht="15" customHeight="1"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</row>
    <row r="264" spans="19:46" ht="15" customHeight="1"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</row>
    <row r="265" spans="19:46" ht="15" customHeight="1"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</row>
    <row r="266" spans="19:46" ht="15" customHeight="1"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</row>
    <row r="267" spans="19:46" ht="15" customHeight="1"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</row>
    <row r="268" spans="19:46" ht="15" customHeight="1"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</row>
    <row r="269" spans="19:46" ht="15" customHeight="1"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</row>
    <row r="270" spans="19:46" ht="15" customHeight="1"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</row>
    <row r="271" spans="19:46" ht="15" customHeight="1"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</row>
    <row r="272" spans="19:46" ht="15" customHeight="1"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</row>
    <row r="273" spans="19:46" ht="15" customHeight="1"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</row>
    <row r="274" spans="19:46" ht="15" customHeight="1"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</row>
    <row r="275" spans="19:46" ht="15" customHeight="1"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</row>
    <row r="276" spans="19:46" ht="15" customHeight="1"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</row>
    <row r="277" spans="19:46" ht="15" customHeight="1"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</row>
    <row r="278" spans="19:46" ht="15" customHeight="1"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</row>
    <row r="279" spans="19:46" ht="15" customHeight="1"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</row>
    <row r="280" spans="19:46" ht="15" customHeight="1"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</row>
    <row r="281" spans="19:46" ht="15" customHeight="1"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</row>
    <row r="282" spans="19:46" ht="15" customHeight="1"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</row>
    <row r="283" spans="19:46" ht="15" customHeight="1"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</row>
    <row r="284" spans="19:46" ht="15" customHeight="1"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</row>
    <row r="285" spans="19:46" ht="15" customHeight="1"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</row>
    <row r="286" spans="19:46" ht="15" customHeight="1"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</row>
    <row r="287" spans="19:46" ht="15" customHeight="1"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</row>
    <row r="288" spans="19:46" ht="15" customHeight="1"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</row>
    <row r="289" spans="19:46" ht="15" customHeight="1"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</row>
    <row r="290" spans="19:46" ht="15" customHeight="1"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</row>
    <row r="291" spans="19:46" ht="15" customHeight="1"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</row>
    <row r="292" spans="19:46" ht="15" customHeight="1"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</row>
    <row r="293" spans="19:46" ht="15" customHeight="1"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</row>
    <row r="294" spans="19:46" ht="15" customHeight="1"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</row>
    <row r="295" spans="19:46" ht="15" customHeight="1"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</row>
    <row r="296" spans="19:46" ht="15" customHeight="1"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</row>
    <row r="297" spans="19:46" ht="15" customHeight="1"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</row>
    <row r="298" spans="19:46" ht="15" customHeight="1"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</row>
    <row r="299" spans="19:46" ht="15" customHeight="1"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</row>
    <row r="300" spans="19:46" ht="15" customHeight="1"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</row>
    <row r="301" spans="19:46" ht="15" customHeight="1"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</row>
    <row r="302" spans="19:46" ht="15" customHeight="1"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</row>
    <row r="303" spans="19:46" ht="15" customHeight="1"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</row>
    <row r="304" spans="19:46" ht="15" customHeight="1"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</row>
    <row r="305" spans="19:46" ht="15" customHeight="1"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</row>
    <row r="306" spans="19:46" ht="15" customHeight="1"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</row>
    <row r="307" spans="19:46" ht="15" customHeight="1"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</row>
    <row r="308" spans="19:46" ht="15" customHeight="1"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</row>
    <row r="309" spans="19:46" ht="15" customHeight="1"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</row>
    <row r="310" spans="19:46" ht="15" customHeight="1"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</row>
    <row r="311" spans="19:46" ht="15" customHeight="1"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</row>
    <row r="312" spans="19:46" ht="15" customHeight="1"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</row>
    <row r="313" spans="19:46" ht="15" customHeight="1"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</row>
    <row r="314" spans="19:46" ht="15" customHeight="1"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</row>
    <row r="315" spans="19:46" ht="15" customHeight="1"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</row>
    <row r="316" spans="19:46" ht="15" customHeight="1"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</row>
    <row r="317" spans="19:46" ht="15" customHeight="1"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</row>
    <row r="318" spans="19:46" ht="15" customHeight="1"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</row>
    <row r="319" spans="19:46" ht="15" customHeight="1"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</row>
    <row r="320" spans="19:46" ht="15" customHeight="1"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</row>
    <row r="321" spans="19:46" ht="15" customHeight="1"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</row>
    <row r="322" spans="19:46" ht="15" customHeight="1"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</row>
    <row r="323" spans="19:46" ht="15" customHeight="1"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</row>
    <row r="324" spans="19:46" ht="15" customHeight="1"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</row>
    <row r="325" spans="19:46" ht="15" customHeight="1"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</row>
    <row r="326" spans="19:46" ht="15" customHeight="1"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</row>
    <row r="327" spans="19:46" ht="15" customHeight="1"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</row>
    <row r="328" spans="19:46" ht="15" customHeight="1"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</row>
    <row r="329" spans="19:46" ht="15" customHeight="1"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</row>
    <row r="330" spans="19:46" ht="15" customHeight="1"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</row>
    <row r="331" spans="19:46" ht="15" customHeight="1"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</row>
    <row r="332" spans="19:46" ht="15" customHeight="1"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</row>
    <row r="333" spans="19:46" ht="15" customHeight="1"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</row>
    <row r="334" spans="19:46" ht="15" customHeight="1"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</row>
    <row r="335" spans="19:46" ht="15" customHeight="1"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</row>
    <row r="336" spans="19:46" ht="15" customHeight="1"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</row>
    <row r="337" spans="19:46" ht="15" customHeight="1"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</row>
    <row r="338" spans="19:46" ht="15" customHeight="1"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</row>
    <row r="339" spans="19:46" ht="15" customHeight="1"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</row>
    <row r="340" spans="19:46" ht="15" customHeight="1"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</row>
    <row r="341" spans="19:46" ht="15" customHeight="1"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</row>
    <row r="342" spans="19:46" ht="15" customHeight="1"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</row>
    <row r="343" spans="19:46" ht="15" customHeight="1"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</row>
    <row r="344" spans="19:46" ht="15" customHeight="1"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</row>
    <row r="345" spans="19:46" ht="15" customHeight="1"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</row>
    <row r="346" spans="19:46" ht="15" customHeight="1"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</row>
    <row r="347" spans="19:46" ht="15" customHeight="1"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</row>
    <row r="348" spans="19:46" ht="15" customHeight="1"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</row>
    <row r="349" spans="19:46" ht="15" customHeight="1"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</row>
    <row r="350" spans="19:46" ht="15" customHeight="1"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</row>
    <row r="351" spans="19:46" ht="15" customHeight="1"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</row>
    <row r="352" spans="19:46" ht="15" customHeight="1"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</row>
    <row r="353" spans="19:46" ht="15" customHeight="1"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</row>
    <row r="354" spans="19:46" ht="15" customHeight="1"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</row>
    <row r="355" spans="19:46" ht="15" customHeight="1"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</row>
    <row r="356" spans="19:46" ht="15" customHeight="1"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</row>
    <row r="357" spans="19:46" ht="15" customHeight="1"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</row>
    <row r="358" spans="19:46" ht="15" customHeight="1"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</row>
    <row r="359" spans="19:46" ht="15" customHeight="1"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</row>
    <row r="360" spans="19:46" ht="15" customHeight="1"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</row>
    <row r="361" spans="19:46" ht="15" customHeight="1"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</row>
    <row r="362" spans="19:46" ht="15" customHeight="1"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  <c r="AR362" s="19"/>
      <c r="AS362" s="19"/>
      <c r="AT362" s="19"/>
    </row>
    <row r="363" spans="19:46" ht="15" customHeight="1"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</row>
    <row r="364" spans="19:46" ht="15" customHeight="1"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</row>
    <row r="365" spans="19:46" ht="15" customHeight="1"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</row>
    <row r="366" spans="19:46" ht="15" customHeight="1"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</row>
    <row r="367" spans="19:46" ht="15" customHeight="1"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</row>
    <row r="368" spans="19:46" ht="15" customHeight="1"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</row>
    <row r="369" spans="19:46" ht="15" customHeight="1"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</row>
    <row r="370" spans="19:46" ht="15" customHeight="1"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</row>
    <row r="371" spans="19:46" ht="15" customHeight="1"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</row>
    <row r="372" spans="19:46" ht="15" customHeight="1"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</row>
    <row r="373" spans="19:46" ht="15" customHeight="1"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</row>
    <row r="374" spans="19:46" ht="15" customHeight="1"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</row>
    <row r="375" spans="19:46" ht="15" customHeight="1"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</row>
    <row r="376" spans="19:46" ht="15" customHeight="1"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</row>
    <row r="377" spans="19:46" ht="15" customHeight="1"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</row>
    <row r="378" spans="19:46" ht="15" customHeight="1"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</row>
    <row r="379" spans="19:46" ht="15" customHeight="1"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</row>
    <row r="380" spans="19:46" ht="15" customHeight="1"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</row>
    <row r="381" spans="19:46" ht="15" customHeight="1"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</row>
    <row r="382" spans="19:46" ht="15" customHeight="1"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</row>
    <row r="383" spans="19:46" ht="15" customHeight="1"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</row>
    <row r="384" spans="19:46" ht="15" customHeight="1"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</row>
    <row r="385" spans="19:46" ht="15" customHeight="1"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</row>
    <row r="386" spans="19:46" ht="15" customHeight="1"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</row>
    <row r="387" spans="19:46" ht="15" customHeight="1"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</row>
    <row r="388" spans="19:46" ht="15" customHeight="1"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</row>
    <row r="389" spans="19:46" ht="15" customHeight="1"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</row>
    <row r="390" spans="19:46" ht="15" customHeight="1"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</row>
    <row r="391" spans="19:46" ht="15" customHeight="1"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</row>
    <row r="392" spans="19:46" ht="15" customHeight="1"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</row>
    <row r="393" spans="19:46" ht="15" customHeight="1"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</row>
    <row r="394" spans="19:46" ht="15" customHeight="1"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</row>
    <row r="395" spans="19:46" ht="15" customHeight="1"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</row>
    <row r="396" spans="19:46" ht="15" customHeight="1"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</row>
    <row r="397" spans="19:46" ht="15" customHeight="1"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</row>
    <row r="398" spans="19:46" ht="15" customHeight="1"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  <c r="AR398" s="19"/>
      <c r="AS398" s="19"/>
      <c r="AT398" s="19"/>
    </row>
    <row r="399" spans="19:46" ht="15" customHeight="1"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</row>
    <row r="400" spans="19:46" ht="15" customHeight="1"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</row>
    <row r="401" spans="19:46" ht="15" customHeight="1"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</row>
    <row r="402" spans="19:46" ht="15" customHeight="1"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19"/>
      <c r="AT402" s="19"/>
    </row>
    <row r="403" spans="19:46" ht="15" customHeight="1"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</row>
    <row r="404" spans="19:46" ht="15" customHeight="1"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</row>
    <row r="405" spans="19:46" ht="15" customHeight="1"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</row>
    <row r="406" spans="19:46" ht="15" customHeight="1"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19"/>
      <c r="AT406" s="19"/>
    </row>
    <row r="407" spans="19:46" ht="15" customHeight="1"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</row>
    <row r="408" spans="19:46" ht="15" customHeight="1"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</row>
    <row r="409" spans="19:46" ht="15" customHeight="1"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</row>
    <row r="410" spans="19:46" ht="15" customHeight="1"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  <c r="AR410" s="19"/>
      <c r="AS410" s="19"/>
      <c r="AT410" s="19"/>
    </row>
    <row r="411" spans="19:46" ht="15" customHeight="1"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</row>
    <row r="412" spans="19:46" ht="15" customHeight="1"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</row>
    <row r="413" spans="19:46" ht="15" customHeight="1"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</row>
    <row r="414" spans="19:46" ht="15" customHeight="1"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19"/>
      <c r="AT414" s="19"/>
    </row>
    <row r="415" spans="19:46" ht="15" customHeight="1"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</row>
    <row r="416" spans="19:46" ht="15" customHeight="1"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</row>
    <row r="417" spans="19:46" ht="15" customHeight="1"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</row>
    <row r="418" spans="19:46" ht="15" customHeight="1"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</row>
    <row r="419" spans="19:46" ht="15" customHeight="1"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</row>
    <row r="420" spans="19:46" ht="15" customHeight="1"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</row>
    <row r="421" spans="19:46" ht="15" customHeight="1"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</row>
    <row r="422" spans="19:46" ht="15" customHeight="1"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</row>
    <row r="423" spans="19:46" ht="15" customHeight="1"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</row>
    <row r="424" spans="19:46" ht="15" customHeight="1"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</row>
    <row r="425" spans="19:46" ht="15" customHeight="1"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</row>
    <row r="426" spans="19:46" ht="15" customHeight="1"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  <c r="AR426" s="19"/>
      <c r="AS426" s="19"/>
      <c r="AT426" s="19"/>
    </row>
    <row r="427" spans="19:46" ht="15" customHeight="1"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</row>
    <row r="428" spans="19:46" ht="15" customHeight="1"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</row>
    <row r="429" spans="19:46" ht="15" customHeight="1"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</row>
    <row r="430" spans="19:46" ht="15" customHeight="1"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  <c r="AR430" s="19"/>
      <c r="AS430" s="19"/>
      <c r="AT430" s="19"/>
    </row>
    <row r="431" spans="19:46" ht="15" customHeight="1"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</row>
    <row r="432" spans="19:46" ht="15" customHeight="1"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</row>
    <row r="433" spans="19:46" ht="15" customHeight="1"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</row>
    <row r="434" spans="19:46" ht="15" customHeight="1"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  <c r="AR434" s="19"/>
      <c r="AS434" s="19"/>
      <c r="AT434" s="19"/>
    </row>
    <row r="435" spans="19:46" ht="15" customHeight="1"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</row>
    <row r="436" spans="19:46" ht="15" customHeight="1"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</row>
    <row r="437" spans="19:46" ht="15" customHeight="1"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</row>
    <row r="438" spans="19:46" ht="15" customHeight="1"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  <c r="AR438" s="19"/>
      <c r="AS438" s="19"/>
      <c r="AT438" s="19"/>
    </row>
    <row r="439" spans="19:46" ht="15" customHeight="1"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</row>
    <row r="440" spans="19:46" ht="15" customHeight="1"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</row>
    <row r="441" spans="19:46" ht="15" customHeight="1"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</row>
    <row r="442" spans="19:46" ht="15" customHeight="1"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  <c r="AR442" s="19"/>
      <c r="AS442" s="19"/>
      <c r="AT442" s="19"/>
    </row>
    <row r="443" spans="19:46" ht="15" customHeight="1"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</row>
    <row r="444" spans="19:46" ht="15" customHeight="1"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</row>
    <row r="445" spans="19:46" ht="15" customHeight="1"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</row>
    <row r="446" spans="19:46" ht="15" customHeight="1"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  <c r="AR446" s="19"/>
      <c r="AS446" s="19"/>
      <c r="AT446" s="19"/>
    </row>
    <row r="447" spans="19:46" ht="15" customHeight="1"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</row>
    <row r="448" spans="19:46" ht="15" customHeight="1"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</row>
    <row r="449" spans="19:46" ht="15" customHeight="1"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</row>
    <row r="450" spans="19:46" ht="15" customHeight="1"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  <c r="AR450" s="19"/>
      <c r="AS450" s="19"/>
      <c r="AT450" s="19"/>
    </row>
    <row r="451" spans="19:46" ht="15" customHeight="1"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</row>
    <row r="452" spans="19:46" ht="15" customHeight="1"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</row>
    <row r="453" spans="19:46" ht="15" customHeight="1"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</row>
    <row r="454" spans="19:46" ht="15" customHeight="1"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  <c r="AR454" s="19"/>
      <c r="AS454" s="19"/>
      <c r="AT454" s="19"/>
    </row>
    <row r="455" spans="19:46" ht="15" customHeight="1"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</row>
    <row r="456" spans="19:46" ht="15" customHeight="1"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</row>
    <row r="457" spans="19:46" ht="15" customHeight="1"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</row>
    <row r="458" spans="19:46" ht="15" customHeight="1"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  <c r="AR458" s="19"/>
      <c r="AS458" s="19"/>
      <c r="AT458" s="19"/>
    </row>
    <row r="459" spans="19:46" ht="15" customHeight="1"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</row>
    <row r="460" spans="19:46" ht="15" customHeight="1"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</row>
    <row r="461" spans="19:46" ht="15" customHeight="1"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</row>
    <row r="462" spans="19:46" ht="15" customHeight="1"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</row>
    <row r="463" spans="19:46" ht="15" customHeight="1"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</row>
    <row r="464" spans="19:46" ht="15" customHeight="1"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</row>
    <row r="465" spans="19:46" ht="15" customHeight="1"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</row>
    <row r="466" spans="19:46" ht="15" customHeight="1"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</row>
    <row r="467" spans="19:46" ht="15" customHeight="1"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</row>
    <row r="468" spans="19:46" ht="15" customHeight="1"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</row>
    <row r="469" spans="19:46" ht="15" customHeight="1"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</row>
    <row r="470" spans="19:46" ht="15" customHeight="1"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  <c r="AR470" s="19"/>
      <c r="AS470" s="19"/>
      <c r="AT470" s="19"/>
    </row>
    <row r="471" spans="19:46" ht="15" customHeight="1"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</row>
    <row r="472" spans="19:46" ht="15" customHeight="1"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</row>
    <row r="473" spans="19:46" ht="15" customHeight="1"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</row>
    <row r="474" spans="19:46" ht="15" customHeight="1"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  <c r="AR474" s="19"/>
      <c r="AS474" s="19"/>
      <c r="AT474" s="19"/>
    </row>
    <row r="475" spans="19:46" ht="15" customHeight="1"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</row>
    <row r="476" spans="19:46" ht="15" customHeight="1"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</row>
    <row r="477" spans="19:46" ht="15" customHeight="1"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</row>
    <row r="478" spans="19:46" ht="15" customHeight="1"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  <c r="AR478" s="19"/>
      <c r="AS478" s="19"/>
      <c r="AT478" s="19"/>
    </row>
    <row r="479" spans="19:46" ht="15" customHeight="1"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  <c r="AR479" s="19"/>
      <c r="AS479" s="19"/>
      <c r="AT479" s="19"/>
    </row>
    <row r="480" spans="19:46" ht="15" customHeight="1"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  <c r="AR480" s="19"/>
      <c r="AS480" s="19"/>
      <c r="AT480" s="19"/>
    </row>
    <row r="481" spans="19:46" ht="15" customHeight="1"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  <c r="AR481" s="19"/>
      <c r="AS481" s="19"/>
      <c r="AT481" s="19"/>
    </row>
    <row r="482" spans="19:46" ht="15" customHeight="1"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  <c r="AP482" s="19"/>
      <c r="AQ482" s="19"/>
      <c r="AR482" s="19"/>
      <c r="AS482" s="19"/>
      <c r="AT482" s="19"/>
    </row>
    <row r="483" spans="19:46" ht="15" customHeight="1"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  <c r="AR483" s="19"/>
      <c r="AS483" s="19"/>
      <c r="AT483" s="19"/>
    </row>
    <row r="484" spans="19:46" ht="15" customHeight="1"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  <c r="AR484" s="19"/>
      <c r="AS484" s="19"/>
      <c r="AT484" s="19"/>
    </row>
    <row r="485" spans="19:46" ht="15" customHeight="1"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  <c r="AR485" s="19"/>
      <c r="AS485" s="19"/>
      <c r="AT485" s="19"/>
    </row>
    <row r="486" spans="19:46" ht="15" customHeight="1"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  <c r="AP486" s="19"/>
      <c r="AQ486" s="19"/>
      <c r="AR486" s="19"/>
      <c r="AS486" s="19"/>
      <c r="AT486" s="19"/>
    </row>
    <row r="487" spans="19:46" ht="15" customHeight="1"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  <c r="AR487" s="19"/>
      <c r="AS487" s="19"/>
      <c r="AT487" s="19"/>
    </row>
    <row r="488" spans="19:46" ht="15" customHeight="1"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  <c r="AR488" s="19"/>
      <c r="AS488" s="19"/>
      <c r="AT488" s="19"/>
    </row>
    <row r="489" spans="19:46" ht="15" customHeight="1"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  <c r="AR489" s="19"/>
      <c r="AS489" s="19"/>
      <c r="AT489" s="19"/>
    </row>
    <row r="490" spans="19:46" ht="15" customHeight="1"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  <c r="AO490" s="19"/>
      <c r="AP490" s="19"/>
      <c r="AQ490" s="19"/>
      <c r="AR490" s="19"/>
      <c r="AS490" s="19"/>
      <c r="AT490" s="19"/>
    </row>
    <row r="491" spans="19:46" ht="15" customHeight="1"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  <c r="AR491" s="19"/>
      <c r="AS491" s="19"/>
      <c r="AT491" s="19"/>
    </row>
    <row r="492" spans="19:46" ht="15" customHeight="1"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  <c r="AR492" s="19"/>
      <c r="AS492" s="19"/>
      <c r="AT492" s="19"/>
    </row>
    <row r="493" spans="19:46" ht="15" customHeight="1"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19"/>
      <c r="AT493" s="19"/>
    </row>
    <row r="494" spans="19:46" ht="15" customHeight="1"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19"/>
      <c r="AE494" s="19"/>
      <c r="AF494" s="19"/>
      <c r="AG494" s="19"/>
      <c r="AH494" s="19"/>
      <c r="AI494" s="19"/>
      <c r="AJ494" s="19"/>
      <c r="AK494" s="19"/>
      <c r="AL494" s="19"/>
      <c r="AM494" s="19"/>
      <c r="AN494" s="19"/>
      <c r="AO494" s="19"/>
      <c r="AP494" s="19"/>
      <c r="AQ494" s="19"/>
      <c r="AR494" s="19"/>
      <c r="AS494" s="19"/>
      <c r="AT494" s="19"/>
    </row>
    <row r="495" spans="19:46" ht="15" customHeight="1"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  <c r="AP495" s="19"/>
      <c r="AQ495" s="19"/>
      <c r="AR495" s="19"/>
      <c r="AS495" s="19"/>
      <c r="AT495" s="19"/>
    </row>
    <row r="496" spans="19:46" ht="15" customHeight="1"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  <c r="AO496" s="19"/>
      <c r="AP496" s="19"/>
      <c r="AQ496" s="19"/>
      <c r="AR496" s="19"/>
      <c r="AS496" s="19"/>
      <c r="AT496" s="19"/>
    </row>
    <row r="497" spans="19:46" ht="15" customHeight="1"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  <c r="AO497" s="19"/>
      <c r="AP497" s="19"/>
      <c r="AQ497" s="19"/>
      <c r="AR497" s="19"/>
      <c r="AS497" s="19"/>
      <c r="AT497" s="19"/>
    </row>
    <row r="498" spans="19:46" ht="15" customHeight="1"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19"/>
      <c r="AE498" s="19"/>
      <c r="AF498" s="19"/>
      <c r="AG498" s="19"/>
      <c r="AH498" s="19"/>
      <c r="AI498" s="19"/>
      <c r="AJ498" s="19"/>
      <c r="AK498" s="19"/>
      <c r="AL498" s="19"/>
      <c r="AM498" s="19"/>
      <c r="AN498" s="19"/>
      <c r="AO498" s="19"/>
      <c r="AP498" s="19"/>
      <c r="AQ498" s="19"/>
      <c r="AR498" s="19"/>
      <c r="AS498" s="19"/>
      <c r="AT498" s="19"/>
    </row>
    <row r="499" spans="19:46" ht="15" customHeight="1"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  <c r="AP499" s="19"/>
      <c r="AQ499" s="19"/>
      <c r="AR499" s="19"/>
      <c r="AS499" s="19"/>
      <c r="AT499" s="19"/>
    </row>
    <row r="500" spans="19:46" ht="15" customHeight="1"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  <c r="AO500" s="19"/>
      <c r="AP500" s="19"/>
      <c r="AQ500" s="19"/>
      <c r="AR500" s="19"/>
      <c r="AS500" s="19"/>
      <c r="AT500" s="19"/>
    </row>
    <row r="501" spans="19:46" ht="15" customHeight="1"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  <c r="AP501" s="19"/>
      <c r="AQ501" s="19"/>
      <c r="AR501" s="19"/>
      <c r="AS501" s="19"/>
      <c r="AT501" s="19"/>
    </row>
    <row r="502" spans="19:46" ht="15" customHeight="1"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19"/>
      <c r="AE502" s="19"/>
      <c r="AF502" s="19"/>
      <c r="AG502" s="19"/>
      <c r="AH502" s="19"/>
      <c r="AI502" s="19"/>
      <c r="AJ502" s="19"/>
      <c r="AK502" s="19"/>
      <c r="AL502" s="19"/>
      <c r="AM502" s="19"/>
      <c r="AN502" s="19"/>
      <c r="AO502" s="19"/>
      <c r="AP502" s="19"/>
      <c r="AQ502" s="19"/>
      <c r="AR502" s="19"/>
      <c r="AS502" s="19"/>
      <c r="AT502" s="19"/>
    </row>
    <row r="503" spans="19:46" ht="15" customHeight="1"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  <c r="AO503" s="19"/>
      <c r="AP503" s="19"/>
      <c r="AQ503" s="19"/>
      <c r="AR503" s="19"/>
      <c r="AS503" s="19"/>
      <c r="AT503" s="19"/>
    </row>
    <row r="504" spans="19:46" ht="15" customHeight="1"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  <c r="AP504" s="19"/>
      <c r="AQ504" s="19"/>
      <c r="AR504" s="19"/>
      <c r="AS504" s="19"/>
      <c r="AT504" s="19"/>
    </row>
    <row r="505" spans="19:46" ht="15" customHeight="1"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  <c r="AO505" s="19"/>
      <c r="AP505" s="19"/>
      <c r="AQ505" s="19"/>
      <c r="AR505" s="19"/>
      <c r="AS505" s="19"/>
      <c r="AT505" s="19"/>
    </row>
    <row r="506" spans="19:46" ht="15" customHeight="1"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D506" s="19"/>
      <c r="AE506" s="19"/>
      <c r="AF506" s="19"/>
      <c r="AG506" s="19"/>
      <c r="AH506" s="19"/>
      <c r="AI506" s="19"/>
      <c r="AJ506" s="19"/>
      <c r="AK506" s="19"/>
      <c r="AL506" s="19"/>
      <c r="AM506" s="19"/>
      <c r="AN506" s="19"/>
      <c r="AO506" s="19"/>
      <c r="AP506" s="19"/>
      <c r="AQ506" s="19"/>
      <c r="AR506" s="19"/>
      <c r="AS506" s="19"/>
      <c r="AT506" s="19"/>
    </row>
    <row r="507" spans="19:46" ht="15" customHeight="1"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19"/>
      <c r="AT507" s="19"/>
    </row>
    <row r="508" spans="19:46" ht="15" customHeight="1"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  <c r="AO508" s="19"/>
      <c r="AP508" s="19"/>
      <c r="AQ508" s="19"/>
      <c r="AR508" s="19"/>
      <c r="AS508" s="19"/>
      <c r="AT508" s="19"/>
    </row>
    <row r="509" spans="19:46" ht="15" customHeight="1"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  <c r="AO509" s="19"/>
      <c r="AP509" s="19"/>
      <c r="AQ509" s="19"/>
      <c r="AR509" s="19"/>
      <c r="AS509" s="19"/>
      <c r="AT509" s="19"/>
    </row>
    <row r="510" spans="19:46" ht="15" customHeight="1"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19"/>
      <c r="AE510" s="19"/>
      <c r="AF510" s="19"/>
      <c r="AG510" s="19"/>
      <c r="AH510" s="19"/>
      <c r="AI510" s="19"/>
      <c r="AJ510" s="19"/>
      <c r="AK510" s="19"/>
      <c r="AL510" s="19"/>
      <c r="AM510" s="19"/>
      <c r="AN510" s="19"/>
      <c r="AO510" s="19"/>
      <c r="AP510" s="19"/>
      <c r="AQ510" s="19"/>
      <c r="AR510" s="19"/>
      <c r="AS510" s="19"/>
      <c r="AT510" s="19"/>
    </row>
    <row r="511" spans="19:46" ht="15" customHeight="1"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  <c r="AO511" s="19"/>
      <c r="AP511" s="19"/>
      <c r="AQ511" s="19"/>
      <c r="AR511" s="19"/>
      <c r="AS511" s="19"/>
      <c r="AT511" s="19"/>
    </row>
    <row r="512" spans="19:46" ht="15" customHeight="1"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  <c r="AO512" s="19"/>
      <c r="AP512" s="19"/>
      <c r="AQ512" s="19"/>
      <c r="AR512" s="19"/>
      <c r="AS512" s="19"/>
      <c r="AT512" s="19"/>
    </row>
    <row r="513" spans="19:46" ht="15" customHeight="1"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  <c r="AO513" s="19"/>
      <c r="AP513" s="19"/>
      <c r="AQ513" s="19"/>
      <c r="AR513" s="19"/>
      <c r="AS513" s="19"/>
      <c r="AT513" s="19"/>
    </row>
    <row r="514" spans="19:46" ht="15" customHeight="1"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  <c r="AG514" s="19"/>
      <c r="AH514" s="19"/>
      <c r="AI514" s="19"/>
      <c r="AJ514" s="19"/>
      <c r="AK514" s="19"/>
      <c r="AL514" s="19"/>
      <c r="AM514" s="19"/>
      <c r="AN514" s="19"/>
      <c r="AO514" s="19"/>
      <c r="AP514" s="19"/>
      <c r="AQ514" s="19"/>
      <c r="AR514" s="19"/>
      <c r="AS514" s="19"/>
      <c r="AT514" s="19"/>
    </row>
    <row r="515" spans="19:46" ht="15" customHeight="1"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  <c r="AO515" s="19"/>
      <c r="AP515" s="19"/>
      <c r="AQ515" s="19"/>
      <c r="AR515" s="19"/>
      <c r="AS515" s="19"/>
      <c r="AT515" s="19"/>
    </row>
    <row r="516" spans="19:46" ht="15" customHeight="1"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  <c r="AO516" s="19"/>
      <c r="AP516" s="19"/>
      <c r="AQ516" s="19"/>
      <c r="AR516" s="19"/>
      <c r="AS516" s="19"/>
      <c r="AT516" s="19"/>
    </row>
    <row r="517" spans="19:46" ht="15" customHeight="1"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  <c r="AO517" s="19"/>
      <c r="AP517" s="19"/>
      <c r="AQ517" s="19"/>
      <c r="AR517" s="19"/>
      <c r="AS517" s="19"/>
      <c r="AT517" s="19"/>
    </row>
    <row r="518" spans="19:46" ht="15" customHeight="1"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  <c r="AH518" s="19"/>
      <c r="AI518" s="19"/>
      <c r="AJ518" s="19"/>
      <c r="AK518" s="19"/>
      <c r="AL518" s="19"/>
      <c r="AM518" s="19"/>
      <c r="AN518" s="19"/>
      <c r="AO518" s="19"/>
      <c r="AP518" s="19"/>
      <c r="AQ518" s="19"/>
      <c r="AR518" s="19"/>
      <c r="AS518" s="19"/>
      <c r="AT518" s="19"/>
    </row>
    <row r="519" spans="19:46" ht="15" customHeight="1"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  <c r="AO519" s="19"/>
      <c r="AP519" s="19"/>
      <c r="AQ519" s="19"/>
      <c r="AR519" s="19"/>
      <c r="AS519" s="19"/>
      <c r="AT519" s="19"/>
    </row>
    <row r="520" spans="19:46" ht="15" customHeight="1"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  <c r="AO520" s="19"/>
      <c r="AP520" s="19"/>
      <c r="AQ520" s="19"/>
      <c r="AR520" s="19"/>
      <c r="AS520" s="19"/>
      <c r="AT520" s="19"/>
    </row>
    <row r="521" spans="19:46" ht="15" customHeight="1"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  <c r="AO521" s="19"/>
      <c r="AP521" s="19"/>
      <c r="AQ521" s="19"/>
      <c r="AR521" s="19"/>
      <c r="AS521" s="19"/>
      <c r="AT521" s="19"/>
    </row>
    <row r="522" spans="19:46" ht="15" customHeight="1"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  <c r="AH522" s="19"/>
      <c r="AI522" s="19"/>
      <c r="AJ522" s="19"/>
      <c r="AK522" s="19"/>
      <c r="AL522" s="19"/>
      <c r="AM522" s="19"/>
      <c r="AN522" s="19"/>
      <c r="AO522" s="19"/>
      <c r="AP522" s="19"/>
      <c r="AQ522" s="19"/>
      <c r="AR522" s="19"/>
      <c r="AS522" s="19"/>
      <c r="AT522" s="19"/>
    </row>
    <row r="523" spans="19:46" ht="15" customHeight="1"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  <c r="AO523" s="19"/>
      <c r="AP523" s="19"/>
      <c r="AQ523" s="19"/>
      <c r="AR523" s="19"/>
      <c r="AS523" s="19"/>
      <c r="AT523" s="19"/>
    </row>
    <row r="524" spans="19:46" ht="15" customHeight="1"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  <c r="AO524" s="19"/>
      <c r="AP524" s="19"/>
      <c r="AQ524" s="19"/>
      <c r="AR524" s="19"/>
      <c r="AS524" s="19"/>
      <c r="AT524" s="19"/>
    </row>
    <row r="525" spans="19:46" ht="15" customHeight="1"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  <c r="AO525" s="19"/>
      <c r="AP525" s="19"/>
      <c r="AQ525" s="19"/>
      <c r="AR525" s="19"/>
      <c r="AS525" s="19"/>
      <c r="AT525" s="19"/>
    </row>
    <row r="526" spans="19:46" ht="15" customHeight="1"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  <c r="AH526" s="19"/>
      <c r="AI526" s="19"/>
      <c r="AJ526" s="19"/>
      <c r="AK526" s="19"/>
      <c r="AL526" s="19"/>
      <c r="AM526" s="19"/>
      <c r="AN526" s="19"/>
      <c r="AO526" s="19"/>
      <c r="AP526" s="19"/>
      <c r="AQ526" s="19"/>
      <c r="AR526" s="19"/>
      <c r="AS526" s="19"/>
      <c r="AT526" s="19"/>
    </row>
    <row r="527" spans="19:46" ht="15" customHeight="1"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  <c r="AO527" s="19"/>
      <c r="AP527" s="19"/>
      <c r="AQ527" s="19"/>
      <c r="AR527" s="19"/>
      <c r="AS527" s="19"/>
      <c r="AT527" s="19"/>
    </row>
    <row r="528" spans="19:46" ht="15" customHeight="1"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  <c r="AO528" s="19"/>
      <c r="AP528" s="19"/>
      <c r="AQ528" s="19"/>
      <c r="AR528" s="19"/>
      <c r="AS528" s="19"/>
      <c r="AT528" s="19"/>
    </row>
    <row r="529" spans="19:46" ht="15" customHeight="1"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  <c r="AO529" s="19"/>
      <c r="AP529" s="19"/>
      <c r="AQ529" s="19"/>
      <c r="AR529" s="19"/>
      <c r="AS529" s="19"/>
      <c r="AT529" s="19"/>
    </row>
    <row r="530" spans="19:46" ht="15" customHeight="1"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D530" s="19"/>
      <c r="AE530" s="19"/>
      <c r="AF530" s="19"/>
      <c r="AG530" s="19"/>
      <c r="AH530" s="19"/>
      <c r="AI530" s="19"/>
      <c r="AJ530" s="19"/>
      <c r="AK530" s="19"/>
      <c r="AL530" s="19"/>
      <c r="AM530" s="19"/>
      <c r="AN530" s="19"/>
      <c r="AO530" s="19"/>
      <c r="AP530" s="19"/>
      <c r="AQ530" s="19"/>
      <c r="AR530" s="19"/>
      <c r="AS530" s="19"/>
      <c r="AT530" s="19"/>
    </row>
    <row r="531" spans="19:46" ht="15" customHeight="1"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  <c r="AO531" s="19"/>
      <c r="AP531" s="19"/>
      <c r="AQ531" s="19"/>
      <c r="AR531" s="19"/>
      <c r="AS531" s="19"/>
      <c r="AT531" s="19"/>
    </row>
    <row r="532" spans="19:46" ht="15" customHeight="1"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  <c r="AO532" s="19"/>
      <c r="AP532" s="19"/>
      <c r="AQ532" s="19"/>
      <c r="AR532" s="19"/>
      <c r="AS532" s="19"/>
      <c r="AT532" s="19"/>
    </row>
    <row r="533" spans="19:46" ht="15" customHeight="1"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  <c r="AO533" s="19"/>
      <c r="AP533" s="19"/>
      <c r="AQ533" s="19"/>
      <c r="AR533" s="19"/>
      <c r="AS533" s="19"/>
      <c r="AT533" s="19"/>
    </row>
    <row r="534" spans="19:46" ht="15" customHeight="1"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  <c r="AH534" s="19"/>
      <c r="AI534" s="19"/>
      <c r="AJ534" s="19"/>
      <c r="AK534" s="19"/>
      <c r="AL534" s="19"/>
      <c r="AM534" s="19"/>
      <c r="AN534" s="19"/>
      <c r="AO534" s="19"/>
      <c r="AP534" s="19"/>
      <c r="AQ534" s="19"/>
      <c r="AR534" s="19"/>
      <c r="AS534" s="19"/>
      <c r="AT534" s="19"/>
    </row>
    <row r="535" spans="19:46" ht="15" customHeight="1"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  <c r="AO535" s="19"/>
      <c r="AP535" s="19"/>
      <c r="AQ535" s="19"/>
      <c r="AR535" s="19"/>
      <c r="AS535" s="19"/>
      <c r="AT535" s="19"/>
    </row>
    <row r="536" spans="19:46" ht="15" customHeight="1"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  <c r="AO536" s="19"/>
      <c r="AP536" s="19"/>
      <c r="AQ536" s="19"/>
      <c r="AR536" s="19"/>
      <c r="AS536" s="19"/>
      <c r="AT536" s="19"/>
    </row>
    <row r="537" spans="19:46" ht="15" customHeight="1"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  <c r="AO537" s="19"/>
      <c r="AP537" s="19"/>
      <c r="AQ537" s="19"/>
      <c r="AR537" s="19"/>
      <c r="AS537" s="19"/>
      <c r="AT537" s="19"/>
    </row>
    <row r="538" spans="19:46" ht="15" customHeight="1"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  <c r="AH538" s="19"/>
      <c r="AI538" s="19"/>
      <c r="AJ538" s="19"/>
      <c r="AK538" s="19"/>
      <c r="AL538" s="19"/>
      <c r="AM538" s="19"/>
      <c r="AN538" s="19"/>
      <c r="AO538" s="19"/>
      <c r="AP538" s="19"/>
      <c r="AQ538" s="19"/>
      <c r="AR538" s="19"/>
      <c r="AS538" s="19"/>
      <c r="AT538" s="19"/>
    </row>
    <row r="539" spans="19:46" ht="15" customHeight="1"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  <c r="AO539" s="19"/>
      <c r="AP539" s="19"/>
      <c r="AQ539" s="19"/>
      <c r="AR539" s="19"/>
      <c r="AS539" s="19"/>
      <c r="AT539" s="19"/>
    </row>
    <row r="540" spans="19:46" ht="15" customHeight="1"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  <c r="AO540" s="19"/>
      <c r="AP540" s="19"/>
      <c r="AQ540" s="19"/>
      <c r="AR540" s="19"/>
      <c r="AS540" s="19"/>
      <c r="AT540" s="19"/>
    </row>
    <row r="541" spans="19:46" ht="15" customHeight="1"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  <c r="AO541" s="19"/>
      <c r="AP541" s="19"/>
      <c r="AQ541" s="19"/>
      <c r="AR541" s="19"/>
      <c r="AS541" s="19"/>
      <c r="AT541" s="19"/>
    </row>
    <row r="542" spans="19:46" ht="15" customHeight="1"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D542" s="19"/>
      <c r="AE542" s="19"/>
      <c r="AF542" s="19"/>
      <c r="AG542" s="19"/>
      <c r="AH542" s="19"/>
      <c r="AI542" s="19"/>
      <c r="AJ542" s="19"/>
      <c r="AK542" s="19"/>
      <c r="AL542" s="19"/>
      <c r="AM542" s="19"/>
      <c r="AN542" s="19"/>
      <c r="AO542" s="19"/>
      <c r="AP542" s="19"/>
      <c r="AQ542" s="19"/>
      <c r="AR542" s="19"/>
      <c r="AS542" s="19"/>
      <c r="AT542" s="19"/>
    </row>
    <row r="543" spans="19:46" ht="15" customHeight="1"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  <c r="AO543" s="19"/>
      <c r="AP543" s="19"/>
      <c r="AQ543" s="19"/>
      <c r="AR543" s="19"/>
      <c r="AS543" s="19"/>
      <c r="AT543" s="19"/>
    </row>
    <row r="544" spans="19:46" ht="15" customHeight="1"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  <c r="AO544" s="19"/>
      <c r="AP544" s="19"/>
      <c r="AQ544" s="19"/>
      <c r="AR544" s="19"/>
      <c r="AS544" s="19"/>
      <c r="AT544" s="19"/>
    </row>
    <row r="545" spans="19:46" ht="15" customHeight="1"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  <c r="AO545" s="19"/>
      <c r="AP545" s="19"/>
      <c r="AQ545" s="19"/>
      <c r="AR545" s="19"/>
      <c r="AS545" s="19"/>
      <c r="AT545" s="19"/>
    </row>
    <row r="546" spans="19:46" ht="15" customHeight="1"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  <c r="AH546" s="19"/>
      <c r="AI546" s="19"/>
      <c r="AJ546" s="19"/>
      <c r="AK546" s="19"/>
      <c r="AL546" s="19"/>
      <c r="AM546" s="19"/>
      <c r="AN546" s="19"/>
      <c r="AO546" s="19"/>
      <c r="AP546" s="19"/>
      <c r="AQ546" s="19"/>
      <c r="AR546" s="19"/>
      <c r="AS546" s="19"/>
      <c r="AT546" s="19"/>
    </row>
    <row r="547" spans="19:46" ht="15" customHeight="1"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  <c r="AO547" s="19"/>
      <c r="AP547" s="19"/>
      <c r="AQ547" s="19"/>
      <c r="AR547" s="19"/>
      <c r="AS547" s="19"/>
      <c r="AT547" s="19"/>
    </row>
    <row r="548" spans="19:46" ht="15" customHeight="1"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  <c r="AO548" s="19"/>
      <c r="AP548" s="19"/>
      <c r="AQ548" s="19"/>
      <c r="AR548" s="19"/>
      <c r="AS548" s="19"/>
      <c r="AT548" s="19"/>
    </row>
    <row r="549" spans="19:46" ht="15" customHeight="1"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  <c r="AP549" s="19"/>
      <c r="AQ549" s="19"/>
      <c r="AR549" s="19"/>
      <c r="AS549" s="19"/>
      <c r="AT549" s="19"/>
    </row>
    <row r="550" spans="19:46" ht="15" customHeight="1"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19"/>
      <c r="AE550" s="19"/>
      <c r="AF550" s="19"/>
      <c r="AG550" s="19"/>
      <c r="AH550" s="19"/>
      <c r="AI550" s="19"/>
      <c r="AJ550" s="19"/>
      <c r="AK550" s="19"/>
      <c r="AL550" s="19"/>
      <c r="AM550" s="19"/>
      <c r="AN550" s="19"/>
      <c r="AO550" s="19"/>
      <c r="AP550" s="19"/>
      <c r="AQ550" s="19"/>
      <c r="AR550" s="19"/>
      <c r="AS550" s="19"/>
      <c r="AT550" s="19"/>
    </row>
    <row r="551" spans="19:46" ht="15" customHeight="1"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  <c r="AO551" s="19"/>
      <c r="AP551" s="19"/>
      <c r="AQ551" s="19"/>
      <c r="AR551" s="19"/>
      <c r="AS551" s="19"/>
      <c r="AT551" s="19"/>
    </row>
    <row r="552" spans="19:46" ht="15" customHeight="1"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  <c r="AO552" s="19"/>
      <c r="AP552" s="19"/>
      <c r="AQ552" s="19"/>
      <c r="AR552" s="19"/>
      <c r="AS552" s="19"/>
      <c r="AT552" s="19"/>
    </row>
    <row r="553" spans="19:46" ht="15" customHeight="1"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  <c r="AO553" s="19"/>
      <c r="AP553" s="19"/>
      <c r="AQ553" s="19"/>
      <c r="AR553" s="19"/>
      <c r="AS553" s="19"/>
      <c r="AT553" s="19"/>
    </row>
    <row r="554" spans="19:46" ht="15" customHeight="1"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19"/>
      <c r="AG554" s="19"/>
      <c r="AH554" s="19"/>
      <c r="AI554" s="19"/>
      <c r="AJ554" s="19"/>
      <c r="AK554" s="19"/>
      <c r="AL554" s="19"/>
      <c r="AM554" s="19"/>
      <c r="AN554" s="19"/>
      <c r="AO554" s="19"/>
      <c r="AP554" s="19"/>
      <c r="AQ554" s="19"/>
      <c r="AR554" s="19"/>
      <c r="AS554" s="19"/>
      <c r="AT554" s="19"/>
    </row>
    <row r="555" spans="19:46" ht="15" customHeight="1"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  <c r="AO555" s="19"/>
      <c r="AP555" s="19"/>
      <c r="AQ555" s="19"/>
      <c r="AR555" s="19"/>
      <c r="AS555" s="19"/>
      <c r="AT555" s="19"/>
    </row>
    <row r="556" spans="19:46" ht="15" customHeight="1"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  <c r="AO556" s="19"/>
      <c r="AP556" s="19"/>
      <c r="AQ556" s="19"/>
      <c r="AR556" s="19"/>
      <c r="AS556" s="19"/>
      <c r="AT556" s="19"/>
    </row>
    <row r="557" spans="19:46" ht="15" customHeight="1"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  <c r="AO557" s="19"/>
      <c r="AP557" s="19"/>
      <c r="AQ557" s="19"/>
      <c r="AR557" s="19"/>
      <c r="AS557" s="19"/>
      <c r="AT557" s="19"/>
    </row>
    <row r="558" spans="19:46" ht="15" customHeight="1"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19"/>
      <c r="AE558" s="19"/>
      <c r="AF558" s="19"/>
      <c r="AG558" s="19"/>
      <c r="AH558" s="19"/>
      <c r="AI558" s="19"/>
      <c r="AJ558" s="19"/>
      <c r="AK558" s="19"/>
      <c r="AL558" s="19"/>
      <c r="AM558" s="19"/>
      <c r="AN558" s="19"/>
      <c r="AO558" s="19"/>
      <c r="AP558" s="19"/>
      <c r="AQ558" s="19"/>
      <c r="AR558" s="19"/>
      <c r="AS558" s="19"/>
      <c r="AT558" s="19"/>
    </row>
    <row r="559" spans="19:46" ht="15" customHeight="1"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  <c r="AP559" s="19"/>
      <c r="AQ559" s="19"/>
      <c r="AR559" s="19"/>
      <c r="AS559" s="19"/>
      <c r="AT559" s="19"/>
    </row>
    <row r="560" spans="19:46" ht="15" customHeight="1"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  <c r="AO560" s="19"/>
      <c r="AP560" s="19"/>
      <c r="AQ560" s="19"/>
      <c r="AR560" s="19"/>
      <c r="AS560" s="19"/>
      <c r="AT560" s="19"/>
    </row>
    <row r="561" spans="19:46" ht="15" customHeight="1"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  <c r="AP561" s="19"/>
      <c r="AQ561" s="19"/>
      <c r="AR561" s="19"/>
      <c r="AS561" s="19"/>
      <c r="AT561" s="19"/>
    </row>
    <row r="562" spans="19:46" ht="15" customHeight="1"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19"/>
      <c r="AE562" s="19"/>
      <c r="AF562" s="19"/>
      <c r="AG562" s="19"/>
      <c r="AH562" s="19"/>
      <c r="AI562" s="19"/>
      <c r="AJ562" s="19"/>
      <c r="AK562" s="19"/>
      <c r="AL562" s="19"/>
      <c r="AM562" s="19"/>
      <c r="AN562" s="19"/>
      <c r="AO562" s="19"/>
      <c r="AP562" s="19"/>
      <c r="AQ562" s="19"/>
      <c r="AR562" s="19"/>
      <c r="AS562" s="19"/>
      <c r="AT562" s="19"/>
    </row>
    <row r="563" spans="19:46" ht="15" customHeight="1"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  <c r="AO563" s="19"/>
      <c r="AP563" s="19"/>
      <c r="AQ563" s="19"/>
      <c r="AR563" s="19"/>
      <c r="AS563" s="19"/>
      <c r="AT563" s="19"/>
    </row>
    <row r="564" spans="19:46" ht="15" customHeight="1"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  <c r="AO564" s="19"/>
      <c r="AP564" s="19"/>
      <c r="AQ564" s="19"/>
      <c r="AR564" s="19"/>
      <c r="AS564" s="19"/>
      <c r="AT564" s="19"/>
    </row>
    <row r="565" spans="19:46" ht="15" customHeight="1"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  <c r="AO565" s="19"/>
      <c r="AP565" s="19"/>
      <c r="AQ565" s="19"/>
      <c r="AR565" s="19"/>
      <c r="AS565" s="19"/>
      <c r="AT565" s="19"/>
    </row>
    <row r="566" spans="19:46" ht="15" customHeight="1"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D566" s="19"/>
      <c r="AE566" s="19"/>
      <c r="AF566" s="19"/>
      <c r="AG566" s="19"/>
      <c r="AH566" s="19"/>
      <c r="AI566" s="19"/>
      <c r="AJ566" s="19"/>
      <c r="AK566" s="19"/>
      <c r="AL566" s="19"/>
      <c r="AM566" s="19"/>
      <c r="AN566" s="19"/>
      <c r="AO566" s="19"/>
      <c r="AP566" s="19"/>
      <c r="AQ566" s="19"/>
      <c r="AR566" s="19"/>
      <c r="AS566" s="19"/>
      <c r="AT566" s="19"/>
    </row>
    <row r="567" spans="19:46" ht="15" customHeight="1"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  <c r="AO567" s="19"/>
      <c r="AP567" s="19"/>
      <c r="AQ567" s="19"/>
      <c r="AR567" s="19"/>
      <c r="AS567" s="19"/>
      <c r="AT567" s="19"/>
    </row>
    <row r="568" spans="19:46" ht="15" customHeight="1"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  <c r="AO568" s="19"/>
      <c r="AP568" s="19"/>
      <c r="AQ568" s="19"/>
      <c r="AR568" s="19"/>
      <c r="AS568" s="19"/>
      <c r="AT568" s="19"/>
    </row>
    <row r="569" spans="19:46" ht="15" customHeight="1"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  <c r="AO569" s="19"/>
      <c r="AP569" s="19"/>
      <c r="AQ569" s="19"/>
      <c r="AR569" s="19"/>
      <c r="AS569" s="19"/>
      <c r="AT569" s="19"/>
    </row>
    <row r="570" spans="19:46" ht="15" customHeight="1"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19"/>
      <c r="AE570" s="19"/>
      <c r="AF570" s="19"/>
      <c r="AG570" s="19"/>
      <c r="AH570" s="19"/>
      <c r="AI570" s="19"/>
      <c r="AJ570" s="19"/>
      <c r="AK570" s="19"/>
      <c r="AL570" s="19"/>
      <c r="AM570" s="19"/>
      <c r="AN570" s="19"/>
      <c r="AO570" s="19"/>
      <c r="AP570" s="19"/>
      <c r="AQ570" s="19"/>
      <c r="AR570" s="19"/>
      <c r="AS570" s="19"/>
      <c r="AT570" s="19"/>
    </row>
    <row r="571" spans="19:46" ht="15" customHeight="1"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  <c r="AO571" s="19"/>
      <c r="AP571" s="19"/>
      <c r="AQ571" s="19"/>
      <c r="AR571" s="19"/>
      <c r="AS571" s="19"/>
      <c r="AT571" s="19"/>
    </row>
    <row r="572" spans="19:46" ht="15" customHeight="1"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  <c r="AO572" s="19"/>
      <c r="AP572" s="19"/>
      <c r="AQ572" s="19"/>
      <c r="AR572" s="19"/>
      <c r="AS572" s="19"/>
      <c r="AT572" s="19"/>
    </row>
    <row r="573" spans="19:46" ht="15" customHeight="1"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19"/>
      <c r="AT573" s="19"/>
    </row>
    <row r="574" spans="19:46" ht="15" customHeight="1"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19"/>
      <c r="AE574" s="19"/>
      <c r="AF574" s="19"/>
      <c r="AG574" s="19"/>
      <c r="AH574" s="19"/>
      <c r="AI574" s="19"/>
      <c r="AJ574" s="19"/>
      <c r="AK574" s="19"/>
      <c r="AL574" s="19"/>
      <c r="AM574" s="19"/>
      <c r="AN574" s="19"/>
      <c r="AO574" s="19"/>
      <c r="AP574" s="19"/>
      <c r="AQ574" s="19"/>
      <c r="AR574" s="19"/>
      <c r="AS574" s="19"/>
      <c r="AT574" s="19"/>
    </row>
    <row r="575" spans="19:46" ht="15" customHeight="1"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  <c r="AP575" s="19"/>
      <c r="AQ575" s="19"/>
      <c r="AR575" s="19"/>
      <c r="AS575" s="19"/>
      <c r="AT575" s="19"/>
    </row>
    <row r="576" spans="19:46" ht="15" customHeight="1"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  <c r="AP576" s="19"/>
      <c r="AQ576" s="19"/>
      <c r="AR576" s="19"/>
      <c r="AS576" s="19"/>
      <c r="AT576" s="19"/>
    </row>
    <row r="577" spans="19:46" ht="15" customHeight="1"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  <c r="AP577" s="19"/>
      <c r="AQ577" s="19"/>
      <c r="AR577" s="19"/>
      <c r="AS577" s="19"/>
      <c r="AT577" s="19"/>
    </row>
    <row r="578" spans="19:46" ht="15" customHeight="1"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19"/>
      <c r="AE578" s="19"/>
      <c r="AF578" s="19"/>
      <c r="AG578" s="19"/>
      <c r="AH578" s="19"/>
      <c r="AI578" s="19"/>
      <c r="AJ578" s="19"/>
      <c r="AK578" s="19"/>
      <c r="AL578" s="19"/>
      <c r="AM578" s="19"/>
      <c r="AN578" s="19"/>
      <c r="AO578" s="19"/>
      <c r="AP578" s="19"/>
      <c r="AQ578" s="19"/>
      <c r="AR578" s="19"/>
      <c r="AS578" s="19"/>
      <c r="AT578" s="19"/>
    </row>
    <row r="579" spans="19:46" ht="15" customHeight="1"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/>
      <c r="AS579" s="19"/>
      <c r="AT579" s="19"/>
    </row>
    <row r="580" spans="19:46" ht="15" customHeight="1"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/>
      <c r="AS580" s="19"/>
      <c r="AT580" s="19"/>
    </row>
    <row r="581" spans="19:46" ht="15" customHeight="1"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/>
      <c r="AS581" s="19"/>
      <c r="AT581" s="19"/>
    </row>
    <row r="582" spans="19:46" ht="15" customHeight="1"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19"/>
      <c r="AE582" s="19"/>
      <c r="AF582" s="19"/>
      <c r="AG582" s="19"/>
      <c r="AH582" s="19"/>
      <c r="AI582" s="19"/>
      <c r="AJ582" s="19"/>
      <c r="AK582" s="19"/>
      <c r="AL582" s="19"/>
      <c r="AM582" s="19"/>
      <c r="AN582" s="19"/>
      <c r="AO582" s="19"/>
      <c r="AP582" s="19"/>
      <c r="AQ582" s="19"/>
      <c r="AR582" s="19"/>
      <c r="AS582" s="19"/>
      <c r="AT582" s="19"/>
    </row>
    <row r="583" spans="19:46" ht="15" customHeight="1"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</row>
    <row r="584" spans="19:46" ht="15" customHeight="1"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/>
      <c r="AS584" s="19"/>
      <c r="AT584" s="19"/>
    </row>
    <row r="585" spans="19:46" ht="15" customHeight="1"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  <c r="AP585" s="19"/>
      <c r="AQ585" s="19"/>
      <c r="AR585" s="19"/>
      <c r="AS585" s="19"/>
      <c r="AT585" s="19"/>
    </row>
    <row r="586" spans="19:46" ht="15" customHeight="1"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19"/>
      <c r="AE586" s="19"/>
      <c r="AF586" s="19"/>
      <c r="AG586" s="19"/>
      <c r="AH586" s="19"/>
      <c r="AI586" s="19"/>
      <c r="AJ586" s="19"/>
      <c r="AK586" s="19"/>
      <c r="AL586" s="19"/>
      <c r="AM586" s="19"/>
      <c r="AN586" s="19"/>
      <c r="AO586" s="19"/>
      <c r="AP586" s="19"/>
      <c r="AQ586" s="19"/>
      <c r="AR586" s="19"/>
      <c r="AS586" s="19"/>
      <c r="AT586" s="19"/>
    </row>
    <row r="587" spans="19:46" ht="15" customHeight="1"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  <c r="AO587" s="19"/>
      <c r="AP587" s="19"/>
      <c r="AQ587" s="19"/>
      <c r="AR587" s="19"/>
      <c r="AS587" s="19"/>
      <c r="AT587" s="19"/>
    </row>
    <row r="588" spans="19:46" ht="15" customHeight="1"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  <c r="AO588" s="19"/>
      <c r="AP588" s="19"/>
      <c r="AQ588" s="19"/>
      <c r="AR588" s="19"/>
      <c r="AS588" s="19"/>
      <c r="AT588" s="19"/>
    </row>
    <row r="589" spans="19:46" ht="15" customHeight="1"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/>
      <c r="AS589" s="19"/>
      <c r="AT589" s="19"/>
    </row>
    <row r="590" spans="19:46" ht="15" customHeight="1"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D590" s="19"/>
      <c r="AE590" s="19"/>
      <c r="AF590" s="19"/>
      <c r="AG590" s="19"/>
      <c r="AH590" s="19"/>
      <c r="AI590" s="19"/>
      <c r="AJ590" s="19"/>
      <c r="AK590" s="19"/>
      <c r="AL590" s="19"/>
      <c r="AM590" s="19"/>
      <c r="AN590" s="19"/>
      <c r="AO590" s="19"/>
      <c r="AP590" s="19"/>
      <c r="AQ590" s="19"/>
      <c r="AR590" s="19"/>
      <c r="AS590" s="19"/>
      <c r="AT590" s="19"/>
    </row>
    <row r="591" spans="19:46" ht="15" customHeight="1"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/>
      <c r="AS591" s="19"/>
      <c r="AT591" s="19"/>
    </row>
    <row r="592" spans="19:46" ht="15" customHeight="1"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/>
      <c r="AS592" s="19"/>
      <c r="AT592" s="19"/>
    </row>
    <row r="593" spans="19:46" ht="15" customHeight="1"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  <c r="AO593" s="19"/>
      <c r="AP593" s="19"/>
      <c r="AQ593" s="19"/>
      <c r="AR593" s="19"/>
      <c r="AS593" s="19"/>
      <c r="AT593" s="19"/>
    </row>
    <row r="594" spans="19:46" ht="15" customHeight="1"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19"/>
      <c r="AE594" s="19"/>
      <c r="AF594" s="19"/>
      <c r="AG594" s="19"/>
      <c r="AH594" s="19"/>
      <c r="AI594" s="19"/>
      <c r="AJ594" s="19"/>
      <c r="AK594" s="19"/>
      <c r="AL594" s="19"/>
      <c r="AM594" s="19"/>
      <c r="AN594" s="19"/>
      <c r="AO594" s="19"/>
      <c r="AP594" s="19"/>
      <c r="AQ594" s="19"/>
      <c r="AR594" s="19"/>
      <c r="AS594" s="19"/>
      <c r="AT594" s="19"/>
    </row>
    <row r="595" spans="19:46" ht="15" customHeight="1"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  <c r="AP595" s="19"/>
      <c r="AQ595" s="19"/>
      <c r="AR595" s="19"/>
      <c r="AS595" s="19"/>
      <c r="AT595" s="19"/>
    </row>
    <row r="596" spans="19:46" ht="15" customHeight="1"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  <c r="AO596" s="19"/>
      <c r="AP596" s="19"/>
      <c r="AQ596" s="19"/>
      <c r="AR596" s="19"/>
      <c r="AS596" s="19"/>
      <c r="AT596" s="19"/>
    </row>
    <row r="597" spans="19:46" ht="15" customHeight="1"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  <c r="AP597" s="19"/>
      <c r="AQ597" s="19"/>
      <c r="AR597" s="19"/>
      <c r="AS597" s="19"/>
      <c r="AT597" s="19"/>
    </row>
    <row r="598" spans="19:46" ht="15" customHeight="1"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19"/>
      <c r="AE598" s="19"/>
      <c r="AF598" s="19"/>
      <c r="AG598" s="19"/>
      <c r="AH598" s="19"/>
      <c r="AI598" s="19"/>
      <c r="AJ598" s="19"/>
      <c r="AK598" s="19"/>
      <c r="AL598" s="19"/>
      <c r="AM598" s="19"/>
      <c r="AN598" s="19"/>
      <c r="AO598" s="19"/>
      <c r="AP598" s="19"/>
      <c r="AQ598" s="19"/>
      <c r="AR598" s="19"/>
      <c r="AS598" s="19"/>
      <c r="AT598" s="19"/>
    </row>
    <row r="599" spans="19:46" ht="15" customHeight="1"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  <c r="AO599" s="19"/>
      <c r="AP599" s="19"/>
      <c r="AQ599" s="19"/>
      <c r="AR599" s="19"/>
      <c r="AS599" s="19"/>
      <c r="AT599" s="19"/>
    </row>
    <row r="600" spans="19:46" ht="15" customHeight="1"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/>
      <c r="AS600" s="19"/>
      <c r="AT600" s="19"/>
    </row>
    <row r="601" spans="19:46" ht="15" customHeight="1"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  <c r="AP601" s="19"/>
      <c r="AQ601" s="19"/>
      <c r="AR601" s="19"/>
      <c r="AS601" s="19"/>
      <c r="AT601" s="19"/>
    </row>
    <row r="602" spans="19:46" ht="15" customHeight="1"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D602" s="19"/>
      <c r="AE602" s="19"/>
      <c r="AF602" s="19"/>
      <c r="AG602" s="19"/>
      <c r="AH602" s="19"/>
      <c r="AI602" s="19"/>
      <c r="AJ602" s="19"/>
      <c r="AK602" s="19"/>
      <c r="AL602" s="19"/>
      <c r="AM602" s="19"/>
      <c r="AN602" s="19"/>
      <c r="AO602" s="19"/>
      <c r="AP602" s="19"/>
      <c r="AQ602" s="19"/>
      <c r="AR602" s="19"/>
      <c r="AS602" s="19"/>
      <c r="AT602" s="19"/>
    </row>
    <row r="603" spans="19:46" ht="15" customHeight="1"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  <c r="AP603" s="19"/>
      <c r="AQ603" s="19"/>
      <c r="AR603" s="19"/>
      <c r="AS603" s="19"/>
      <c r="AT603" s="19"/>
    </row>
    <row r="604" spans="19:46" ht="15" customHeight="1"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  <c r="AP604" s="19"/>
      <c r="AQ604" s="19"/>
      <c r="AR604" s="19"/>
      <c r="AS604" s="19"/>
      <c r="AT604" s="19"/>
    </row>
    <row r="605" spans="19:46" ht="15" customHeight="1"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  <c r="AO605" s="19"/>
      <c r="AP605" s="19"/>
      <c r="AQ605" s="19"/>
      <c r="AR605" s="19"/>
      <c r="AS605" s="19"/>
      <c r="AT605" s="19"/>
    </row>
    <row r="606" spans="19:46" ht="15" customHeight="1"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19"/>
      <c r="AE606" s="19"/>
      <c r="AF606" s="19"/>
      <c r="AG606" s="19"/>
      <c r="AH606" s="19"/>
      <c r="AI606" s="19"/>
      <c r="AJ606" s="19"/>
      <c r="AK606" s="19"/>
      <c r="AL606" s="19"/>
      <c r="AM606" s="19"/>
      <c r="AN606" s="19"/>
      <c r="AO606" s="19"/>
      <c r="AP606" s="19"/>
      <c r="AQ606" s="19"/>
      <c r="AR606" s="19"/>
      <c r="AS606" s="19"/>
      <c r="AT606" s="19"/>
    </row>
    <row r="607" spans="19:46" ht="15" customHeight="1"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  <c r="AP607" s="19"/>
      <c r="AQ607" s="19"/>
      <c r="AR607" s="19"/>
      <c r="AS607" s="19"/>
      <c r="AT607" s="19"/>
    </row>
    <row r="608" spans="19:46" ht="15" customHeight="1"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  <c r="AO608" s="19"/>
      <c r="AP608" s="19"/>
      <c r="AQ608" s="19"/>
      <c r="AR608" s="19"/>
      <c r="AS608" s="19"/>
      <c r="AT608" s="19"/>
    </row>
    <row r="609" spans="19:46" ht="15" customHeight="1"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  <c r="AP609" s="19"/>
      <c r="AQ609" s="19"/>
      <c r="AR609" s="19"/>
      <c r="AS609" s="19"/>
      <c r="AT609" s="19"/>
    </row>
    <row r="610" spans="19:46" ht="15" customHeight="1"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19"/>
      <c r="AE610" s="19"/>
      <c r="AF610" s="19"/>
      <c r="AG610" s="19"/>
      <c r="AH610" s="19"/>
      <c r="AI610" s="19"/>
      <c r="AJ610" s="19"/>
      <c r="AK610" s="19"/>
      <c r="AL610" s="19"/>
      <c r="AM610" s="19"/>
      <c r="AN610" s="19"/>
      <c r="AO610" s="19"/>
      <c r="AP610" s="19"/>
      <c r="AQ610" s="19"/>
      <c r="AR610" s="19"/>
      <c r="AS610" s="19"/>
      <c r="AT610" s="19"/>
    </row>
    <row r="611" spans="19:46" ht="15" customHeight="1"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  <c r="AO611" s="19"/>
      <c r="AP611" s="19"/>
      <c r="AQ611" s="19"/>
      <c r="AR611" s="19"/>
      <c r="AS611" s="19"/>
      <c r="AT611" s="19"/>
    </row>
    <row r="612" spans="19:46" ht="15" customHeight="1"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  <c r="AP612" s="19"/>
      <c r="AQ612" s="19"/>
      <c r="AR612" s="19"/>
      <c r="AS612" s="19"/>
      <c r="AT612" s="19"/>
    </row>
    <row r="613" spans="19:46" ht="15" customHeight="1"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  <c r="AP613" s="19"/>
      <c r="AQ613" s="19"/>
      <c r="AR613" s="19"/>
      <c r="AS613" s="19"/>
      <c r="AT613" s="19"/>
    </row>
    <row r="614" spans="19:46" ht="15" customHeight="1"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D614" s="19"/>
      <c r="AE614" s="19"/>
      <c r="AF614" s="19"/>
      <c r="AG614" s="19"/>
      <c r="AH614" s="19"/>
      <c r="AI614" s="19"/>
      <c r="AJ614" s="19"/>
      <c r="AK614" s="19"/>
      <c r="AL614" s="19"/>
      <c r="AM614" s="19"/>
      <c r="AN614" s="19"/>
      <c r="AO614" s="19"/>
      <c r="AP614" s="19"/>
      <c r="AQ614" s="19"/>
      <c r="AR614" s="19"/>
      <c r="AS614" s="19"/>
      <c r="AT614" s="19"/>
    </row>
    <row r="615" spans="19:46" ht="15" customHeight="1"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  <c r="AP615" s="19"/>
      <c r="AQ615" s="19"/>
      <c r="AR615" s="19"/>
      <c r="AS615" s="19"/>
      <c r="AT615" s="19"/>
    </row>
    <row r="616" spans="19:46" ht="15" customHeight="1"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  <c r="AP616" s="19"/>
      <c r="AQ616" s="19"/>
      <c r="AR616" s="19"/>
      <c r="AS616" s="19"/>
      <c r="AT616" s="19"/>
    </row>
    <row r="617" spans="19:46" ht="15" customHeight="1"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  <c r="AO617" s="19"/>
      <c r="AP617" s="19"/>
      <c r="AQ617" s="19"/>
      <c r="AR617" s="19"/>
      <c r="AS617" s="19"/>
      <c r="AT617" s="19"/>
    </row>
    <row r="618" spans="19:46" ht="15" customHeight="1"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19"/>
      <c r="AE618" s="19"/>
      <c r="AF618" s="19"/>
      <c r="AG618" s="19"/>
      <c r="AH618" s="19"/>
      <c r="AI618" s="19"/>
      <c r="AJ618" s="19"/>
      <c r="AK618" s="19"/>
      <c r="AL618" s="19"/>
      <c r="AM618" s="19"/>
      <c r="AN618" s="19"/>
      <c r="AO618" s="19"/>
      <c r="AP618" s="19"/>
      <c r="AQ618" s="19"/>
      <c r="AR618" s="19"/>
      <c r="AS618" s="19"/>
      <c r="AT618" s="19"/>
    </row>
    <row r="619" spans="19:46" ht="15" customHeight="1"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  <c r="AP619" s="19"/>
      <c r="AQ619" s="19"/>
      <c r="AR619" s="19"/>
      <c r="AS619" s="19"/>
      <c r="AT619" s="19"/>
    </row>
    <row r="620" spans="19:46" ht="15" customHeight="1"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  <c r="AO620" s="19"/>
      <c r="AP620" s="19"/>
      <c r="AQ620" s="19"/>
      <c r="AR620" s="19"/>
      <c r="AS620" s="19"/>
      <c r="AT620" s="19"/>
    </row>
    <row r="621" spans="19:46" ht="15" customHeight="1"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  <c r="AP621" s="19"/>
      <c r="AQ621" s="19"/>
      <c r="AR621" s="19"/>
      <c r="AS621" s="19"/>
      <c r="AT621" s="19"/>
    </row>
    <row r="622" spans="19:46" ht="15" customHeight="1"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19"/>
      <c r="AE622" s="19"/>
      <c r="AF622" s="19"/>
      <c r="AG622" s="19"/>
      <c r="AH622" s="19"/>
      <c r="AI622" s="19"/>
      <c r="AJ622" s="19"/>
      <c r="AK622" s="19"/>
      <c r="AL622" s="19"/>
      <c r="AM622" s="19"/>
      <c r="AN622" s="19"/>
      <c r="AO622" s="19"/>
      <c r="AP622" s="19"/>
      <c r="AQ622" s="19"/>
      <c r="AR622" s="19"/>
      <c r="AS622" s="19"/>
      <c r="AT622" s="19"/>
    </row>
    <row r="623" spans="19:46" ht="15" customHeight="1"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  <c r="AO623" s="19"/>
      <c r="AP623" s="19"/>
      <c r="AQ623" s="19"/>
      <c r="AR623" s="19"/>
      <c r="AS623" s="19"/>
      <c r="AT623" s="19"/>
    </row>
    <row r="624" spans="19:46" ht="15" customHeight="1"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  <c r="AP624" s="19"/>
      <c r="AQ624" s="19"/>
      <c r="AR624" s="19"/>
      <c r="AS624" s="19"/>
      <c r="AT624" s="19"/>
    </row>
    <row r="625" spans="19:46" ht="15" customHeight="1"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  <c r="AP625" s="19"/>
      <c r="AQ625" s="19"/>
      <c r="AR625" s="19"/>
      <c r="AS625" s="19"/>
      <c r="AT625" s="19"/>
    </row>
    <row r="626" spans="19:46" ht="15" customHeight="1"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19"/>
      <c r="AE626" s="19"/>
      <c r="AF626" s="19"/>
      <c r="AG626" s="19"/>
      <c r="AH626" s="19"/>
      <c r="AI626" s="19"/>
      <c r="AJ626" s="19"/>
      <c r="AK626" s="19"/>
      <c r="AL626" s="19"/>
      <c r="AM626" s="19"/>
      <c r="AN626" s="19"/>
      <c r="AO626" s="19"/>
      <c r="AP626" s="19"/>
      <c r="AQ626" s="19"/>
      <c r="AR626" s="19"/>
      <c r="AS626" s="19"/>
      <c r="AT626" s="19"/>
    </row>
    <row r="627" spans="19:46" ht="15" customHeight="1"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/>
      <c r="AS627" s="19"/>
      <c r="AT627" s="19"/>
    </row>
    <row r="628" spans="19:46" ht="15" customHeight="1"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  <c r="AO628" s="19"/>
      <c r="AP628" s="19"/>
      <c r="AQ628" s="19"/>
      <c r="AR628" s="19"/>
      <c r="AS628" s="19"/>
      <c r="AT628" s="19"/>
    </row>
    <row r="629" spans="19:46" ht="15" customHeight="1"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  <c r="AO629" s="19"/>
      <c r="AP629" s="19"/>
      <c r="AQ629" s="19"/>
      <c r="AR629" s="19"/>
      <c r="AS629" s="19"/>
      <c r="AT629" s="19"/>
    </row>
    <row r="630" spans="19:46" ht="15" customHeight="1"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19"/>
      <c r="AE630" s="19"/>
      <c r="AF630" s="19"/>
      <c r="AG630" s="19"/>
      <c r="AH630" s="19"/>
      <c r="AI630" s="19"/>
      <c r="AJ630" s="19"/>
      <c r="AK630" s="19"/>
      <c r="AL630" s="19"/>
      <c r="AM630" s="19"/>
      <c r="AN630" s="19"/>
      <c r="AO630" s="19"/>
      <c r="AP630" s="19"/>
      <c r="AQ630" s="19"/>
      <c r="AR630" s="19"/>
      <c r="AS630" s="19"/>
      <c r="AT630" s="19"/>
    </row>
    <row r="631" spans="19:46" ht="15" customHeight="1"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  <c r="AO631" s="19"/>
      <c r="AP631" s="19"/>
      <c r="AQ631" s="19"/>
      <c r="AR631" s="19"/>
      <c r="AS631" s="19"/>
      <c r="AT631" s="19"/>
    </row>
    <row r="632" spans="19:46" ht="15" customHeight="1"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  <c r="AO632" s="19"/>
      <c r="AP632" s="19"/>
      <c r="AQ632" s="19"/>
      <c r="AR632" s="19"/>
      <c r="AS632" s="19"/>
      <c r="AT632" s="19"/>
    </row>
    <row r="633" spans="19:46" ht="15" customHeight="1"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  <c r="AO633" s="19"/>
      <c r="AP633" s="19"/>
      <c r="AQ633" s="19"/>
      <c r="AR633" s="19"/>
      <c r="AS633" s="19"/>
      <c r="AT633" s="19"/>
    </row>
    <row r="634" spans="19:46" ht="15" customHeight="1"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19"/>
      <c r="AE634" s="19"/>
      <c r="AF634" s="19"/>
      <c r="AG634" s="19"/>
      <c r="AH634" s="19"/>
      <c r="AI634" s="19"/>
      <c r="AJ634" s="19"/>
      <c r="AK634" s="19"/>
      <c r="AL634" s="19"/>
      <c r="AM634" s="19"/>
      <c r="AN634" s="19"/>
      <c r="AO634" s="19"/>
      <c r="AP634" s="19"/>
      <c r="AQ634" s="19"/>
      <c r="AR634" s="19"/>
      <c r="AS634" s="19"/>
      <c r="AT634" s="19"/>
    </row>
    <row r="635" spans="19:46" ht="15" customHeight="1"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  <c r="AO635" s="19"/>
      <c r="AP635" s="19"/>
      <c r="AQ635" s="19"/>
      <c r="AR635" s="19"/>
      <c r="AS635" s="19"/>
      <c r="AT635" s="19"/>
    </row>
    <row r="636" spans="19:46" ht="15" customHeight="1"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  <c r="AO636" s="19"/>
      <c r="AP636" s="19"/>
      <c r="AQ636" s="19"/>
      <c r="AR636" s="19"/>
      <c r="AS636" s="19"/>
      <c r="AT636" s="19"/>
    </row>
    <row r="637" spans="19:46" ht="15" customHeight="1"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  <c r="AO637" s="19"/>
      <c r="AP637" s="19"/>
      <c r="AQ637" s="19"/>
      <c r="AR637" s="19"/>
      <c r="AS637" s="19"/>
      <c r="AT637" s="19"/>
    </row>
    <row r="638" spans="19:46" ht="15" customHeight="1"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19"/>
      <c r="AE638" s="19"/>
      <c r="AF638" s="19"/>
      <c r="AG638" s="19"/>
      <c r="AH638" s="19"/>
      <c r="AI638" s="19"/>
      <c r="AJ638" s="19"/>
      <c r="AK638" s="19"/>
      <c r="AL638" s="19"/>
      <c r="AM638" s="19"/>
      <c r="AN638" s="19"/>
      <c r="AO638" s="19"/>
      <c r="AP638" s="19"/>
      <c r="AQ638" s="19"/>
      <c r="AR638" s="19"/>
      <c r="AS638" s="19"/>
      <c r="AT638" s="19"/>
    </row>
    <row r="639" spans="19:46" ht="15" customHeight="1"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  <c r="AO639" s="19"/>
      <c r="AP639" s="19"/>
      <c r="AQ639" s="19"/>
      <c r="AR639" s="19"/>
      <c r="AS639" s="19"/>
      <c r="AT639" s="19"/>
    </row>
    <row r="640" spans="19:46" ht="15" customHeight="1"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  <c r="AO640" s="19"/>
      <c r="AP640" s="19"/>
      <c r="AQ640" s="19"/>
      <c r="AR640" s="19"/>
      <c r="AS640" s="19"/>
      <c r="AT640" s="19"/>
    </row>
    <row r="641" spans="19:46" ht="15" customHeight="1"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  <c r="AO641" s="19"/>
      <c r="AP641" s="19"/>
      <c r="AQ641" s="19"/>
      <c r="AR641" s="19"/>
      <c r="AS641" s="19"/>
      <c r="AT641" s="19"/>
    </row>
    <row r="642" spans="19:46" ht="15" customHeight="1"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19"/>
      <c r="AE642" s="19"/>
      <c r="AF642" s="19"/>
      <c r="AG642" s="19"/>
      <c r="AH642" s="19"/>
      <c r="AI642" s="19"/>
      <c r="AJ642" s="19"/>
      <c r="AK642" s="19"/>
      <c r="AL642" s="19"/>
      <c r="AM642" s="19"/>
      <c r="AN642" s="19"/>
      <c r="AO642" s="19"/>
      <c r="AP642" s="19"/>
      <c r="AQ642" s="19"/>
      <c r="AR642" s="19"/>
      <c r="AS642" s="19"/>
      <c r="AT642" s="19"/>
    </row>
    <row r="643" spans="19:46" ht="15" customHeight="1"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  <c r="AO643" s="19"/>
      <c r="AP643" s="19"/>
      <c r="AQ643" s="19"/>
      <c r="AR643" s="19"/>
      <c r="AS643" s="19"/>
      <c r="AT643" s="19"/>
    </row>
    <row r="644" spans="19:46" ht="15" customHeight="1"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  <c r="AO644" s="19"/>
      <c r="AP644" s="19"/>
      <c r="AQ644" s="19"/>
      <c r="AR644" s="19"/>
      <c r="AS644" s="19"/>
      <c r="AT644" s="19"/>
    </row>
    <row r="645" spans="19:46" ht="15" customHeight="1"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  <c r="AO645" s="19"/>
      <c r="AP645" s="19"/>
      <c r="AQ645" s="19"/>
      <c r="AR645" s="19"/>
      <c r="AS645" s="19"/>
      <c r="AT645" s="19"/>
    </row>
    <row r="646" spans="19:46" ht="15" customHeight="1"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19"/>
      <c r="AG646" s="19"/>
      <c r="AH646" s="19"/>
      <c r="AI646" s="19"/>
      <c r="AJ646" s="19"/>
      <c r="AK646" s="19"/>
      <c r="AL646" s="19"/>
      <c r="AM646" s="19"/>
      <c r="AN646" s="19"/>
      <c r="AO646" s="19"/>
      <c r="AP646" s="19"/>
      <c r="AQ646" s="19"/>
      <c r="AR646" s="19"/>
      <c r="AS646" s="19"/>
      <c r="AT646" s="19"/>
    </row>
    <row r="647" spans="19:46" ht="15" customHeight="1"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  <c r="AO647" s="19"/>
      <c r="AP647" s="19"/>
      <c r="AQ647" s="19"/>
      <c r="AR647" s="19"/>
      <c r="AS647" s="19"/>
      <c r="AT647" s="19"/>
    </row>
    <row r="648" spans="19:46" ht="15" customHeight="1"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  <c r="AO648" s="19"/>
      <c r="AP648" s="19"/>
      <c r="AQ648" s="19"/>
      <c r="AR648" s="19"/>
      <c r="AS648" s="19"/>
      <c r="AT648" s="19"/>
    </row>
    <row r="649" spans="19:46" ht="15" customHeight="1"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  <c r="AO649" s="19"/>
      <c r="AP649" s="19"/>
      <c r="AQ649" s="19"/>
      <c r="AR649" s="19"/>
      <c r="AS649" s="19"/>
      <c r="AT649" s="19"/>
    </row>
    <row r="650" spans="19:46" ht="15" customHeight="1"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D650" s="19"/>
      <c r="AE650" s="19"/>
      <c r="AF650" s="19"/>
      <c r="AG650" s="19"/>
      <c r="AH650" s="19"/>
      <c r="AI650" s="19"/>
      <c r="AJ650" s="19"/>
      <c r="AK650" s="19"/>
      <c r="AL650" s="19"/>
      <c r="AM650" s="19"/>
      <c r="AN650" s="19"/>
      <c r="AO650" s="19"/>
      <c r="AP650" s="19"/>
      <c r="AQ650" s="19"/>
      <c r="AR650" s="19"/>
      <c r="AS650" s="19"/>
      <c r="AT650" s="19"/>
    </row>
    <row r="651" spans="19:46" ht="15" customHeight="1"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  <c r="AO651" s="19"/>
      <c r="AP651" s="19"/>
      <c r="AQ651" s="19"/>
      <c r="AR651" s="19"/>
      <c r="AS651" s="19"/>
      <c r="AT651" s="19"/>
    </row>
    <row r="652" spans="19:46" ht="15" customHeight="1"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  <c r="AO652" s="19"/>
      <c r="AP652" s="19"/>
      <c r="AQ652" s="19"/>
      <c r="AR652" s="19"/>
      <c r="AS652" s="19"/>
      <c r="AT652" s="19"/>
    </row>
    <row r="653" spans="19:46" ht="15" customHeight="1"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  <c r="AO653" s="19"/>
      <c r="AP653" s="19"/>
      <c r="AQ653" s="19"/>
      <c r="AR653" s="19"/>
      <c r="AS653" s="19"/>
      <c r="AT653" s="19"/>
    </row>
    <row r="654" spans="19:46" ht="15" customHeight="1"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19"/>
      <c r="AE654" s="19"/>
      <c r="AF654" s="19"/>
      <c r="AG654" s="19"/>
      <c r="AH654" s="19"/>
      <c r="AI654" s="19"/>
      <c r="AJ654" s="19"/>
      <c r="AK654" s="19"/>
      <c r="AL654" s="19"/>
      <c r="AM654" s="19"/>
      <c r="AN654" s="19"/>
      <c r="AO654" s="19"/>
      <c r="AP654" s="19"/>
      <c r="AQ654" s="19"/>
      <c r="AR654" s="19"/>
      <c r="AS654" s="19"/>
      <c r="AT654" s="19"/>
    </row>
    <row r="655" spans="19:46" ht="15" customHeight="1"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  <c r="AO655" s="19"/>
      <c r="AP655" s="19"/>
      <c r="AQ655" s="19"/>
      <c r="AR655" s="19"/>
      <c r="AS655" s="19"/>
      <c r="AT655" s="19"/>
    </row>
    <row r="656" spans="19:46" ht="15" customHeight="1"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  <c r="AO656" s="19"/>
      <c r="AP656" s="19"/>
      <c r="AQ656" s="19"/>
      <c r="AR656" s="19"/>
      <c r="AS656" s="19"/>
      <c r="AT656" s="19"/>
    </row>
    <row r="657" spans="19:46" ht="15" customHeight="1"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  <c r="AO657" s="19"/>
      <c r="AP657" s="19"/>
      <c r="AQ657" s="19"/>
      <c r="AR657" s="19"/>
      <c r="AS657" s="19"/>
      <c r="AT657" s="19"/>
    </row>
    <row r="658" spans="19:46" ht="15" customHeight="1"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19"/>
      <c r="AE658" s="19"/>
      <c r="AF658" s="19"/>
      <c r="AG658" s="19"/>
      <c r="AH658" s="19"/>
      <c r="AI658" s="19"/>
      <c r="AJ658" s="19"/>
      <c r="AK658" s="19"/>
      <c r="AL658" s="19"/>
      <c r="AM658" s="19"/>
      <c r="AN658" s="19"/>
      <c r="AO658" s="19"/>
      <c r="AP658" s="19"/>
      <c r="AQ658" s="19"/>
      <c r="AR658" s="19"/>
      <c r="AS658" s="19"/>
      <c r="AT658" s="19"/>
    </row>
    <row r="659" spans="19:46" ht="15" customHeight="1"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  <c r="AO659" s="19"/>
      <c r="AP659" s="19"/>
      <c r="AQ659" s="19"/>
      <c r="AR659" s="19"/>
      <c r="AS659" s="19"/>
      <c r="AT659" s="19"/>
    </row>
    <row r="660" spans="19:46" ht="15" customHeight="1"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  <c r="AO660" s="19"/>
      <c r="AP660" s="19"/>
      <c r="AQ660" s="19"/>
      <c r="AR660" s="19"/>
      <c r="AS660" s="19"/>
      <c r="AT660" s="19"/>
    </row>
    <row r="661" spans="19:46" ht="15" customHeight="1"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  <c r="AO661" s="19"/>
      <c r="AP661" s="19"/>
      <c r="AQ661" s="19"/>
      <c r="AR661" s="19"/>
      <c r="AS661" s="19"/>
      <c r="AT661" s="19"/>
    </row>
    <row r="662" spans="19:46" ht="15" customHeight="1"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19"/>
      <c r="AE662" s="19"/>
      <c r="AF662" s="19"/>
      <c r="AG662" s="19"/>
      <c r="AH662" s="19"/>
      <c r="AI662" s="19"/>
      <c r="AJ662" s="19"/>
      <c r="AK662" s="19"/>
      <c r="AL662" s="19"/>
      <c r="AM662" s="19"/>
      <c r="AN662" s="19"/>
      <c r="AO662" s="19"/>
      <c r="AP662" s="19"/>
      <c r="AQ662" s="19"/>
      <c r="AR662" s="19"/>
      <c r="AS662" s="19"/>
      <c r="AT662" s="19"/>
    </row>
    <row r="663" spans="19:46" ht="15" customHeight="1"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  <c r="AO663" s="19"/>
      <c r="AP663" s="19"/>
      <c r="AQ663" s="19"/>
      <c r="AR663" s="19"/>
      <c r="AS663" s="19"/>
      <c r="AT663" s="19"/>
    </row>
    <row r="664" spans="19:46" ht="15" customHeight="1"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  <c r="AO664" s="19"/>
      <c r="AP664" s="19"/>
      <c r="AQ664" s="19"/>
      <c r="AR664" s="19"/>
      <c r="AS664" s="19"/>
      <c r="AT664" s="19"/>
    </row>
    <row r="665" spans="19:46" ht="15" customHeight="1"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  <c r="AO665" s="19"/>
      <c r="AP665" s="19"/>
      <c r="AQ665" s="19"/>
      <c r="AR665" s="19"/>
      <c r="AS665" s="19"/>
      <c r="AT665" s="19"/>
    </row>
    <row r="666" spans="19:46" ht="15" customHeight="1"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19"/>
      <c r="AE666" s="19"/>
      <c r="AF666" s="19"/>
      <c r="AG666" s="19"/>
      <c r="AH666" s="19"/>
      <c r="AI666" s="19"/>
      <c r="AJ666" s="19"/>
      <c r="AK666" s="19"/>
      <c r="AL666" s="19"/>
      <c r="AM666" s="19"/>
      <c r="AN666" s="19"/>
      <c r="AO666" s="19"/>
      <c r="AP666" s="19"/>
      <c r="AQ666" s="19"/>
      <c r="AR666" s="19"/>
      <c r="AS666" s="19"/>
      <c r="AT666" s="19"/>
    </row>
    <row r="667" spans="19:46" ht="15" customHeight="1"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  <c r="AO667" s="19"/>
      <c r="AP667" s="19"/>
      <c r="AQ667" s="19"/>
      <c r="AR667" s="19"/>
      <c r="AS667" s="19"/>
      <c r="AT667" s="19"/>
    </row>
    <row r="668" spans="19:46" ht="15" customHeight="1"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  <c r="AO668" s="19"/>
      <c r="AP668" s="19"/>
      <c r="AQ668" s="19"/>
      <c r="AR668" s="19"/>
      <c r="AS668" s="19"/>
      <c r="AT668" s="19"/>
    </row>
    <row r="669" spans="19:46" ht="15" customHeight="1"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  <c r="AO669" s="19"/>
      <c r="AP669" s="19"/>
      <c r="AQ669" s="19"/>
      <c r="AR669" s="19"/>
      <c r="AS669" s="19"/>
      <c r="AT669" s="19"/>
    </row>
    <row r="670" spans="19:46" ht="15" customHeight="1"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19"/>
      <c r="AE670" s="19"/>
      <c r="AF670" s="19"/>
      <c r="AG670" s="19"/>
      <c r="AH670" s="19"/>
      <c r="AI670" s="19"/>
      <c r="AJ670" s="19"/>
      <c r="AK670" s="19"/>
      <c r="AL670" s="19"/>
      <c r="AM670" s="19"/>
      <c r="AN670" s="19"/>
      <c r="AO670" s="19"/>
      <c r="AP670" s="19"/>
      <c r="AQ670" s="19"/>
      <c r="AR670" s="19"/>
      <c r="AS670" s="19"/>
      <c r="AT670" s="19"/>
    </row>
    <row r="671" spans="19:46" ht="15" customHeight="1"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  <c r="AO671" s="19"/>
      <c r="AP671" s="19"/>
      <c r="AQ671" s="19"/>
      <c r="AR671" s="19"/>
      <c r="AS671" s="19"/>
      <c r="AT671" s="19"/>
    </row>
    <row r="672" spans="19:46" ht="15" customHeight="1"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  <c r="AO672" s="19"/>
      <c r="AP672" s="19"/>
      <c r="AQ672" s="19"/>
      <c r="AR672" s="19"/>
      <c r="AS672" s="19"/>
      <c r="AT672" s="19"/>
    </row>
    <row r="673" spans="19:46" ht="15" customHeight="1"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  <c r="AP673" s="19"/>
      <c r="AQ673" s="19"/>
      <c r="AR673" s="19"/>
      <c r="AS673" s="19"/>
      <c r="AT673" s="19"/>
    </row>
    <row r="674" spans="19:46" ht="15" customHeight="1"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19"/>
      <c r="AE674" s="19"/>
      <c r="AF674" s="19"/>
      <c r="AG674" s="19"/>
      <c r="AH674" s="19"/>
      <c r="AI674" s="19"/>
      <c r="AJ674" s="19"/>
      <c r="AK674" s="19"/>
      <c r="AL674" s="19"/>
      <c r="AM674" s="19"/>
      <c r="AN674" s="19"/>
      <c r="AO674" s="19"/>
      <c r="AP674" s="19"/>
      <c r="AQ674" s="19"/>
      <c r="AR674" s="19"/>
      <c r="AS674" s="19"/>
      <c r="AT674" s="19"/>
    </row>
    <row r="675" spans="19:46" ht="15" customHeight="1"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  <c r="AP675" s="19"/>
      <c r="AQ675" s="19"/>
      <c r="AR675" s="19"/>
      <c r="AS675" s="19"/>
      <c r="AT675" s="19"/>
    </row>
    <row r="676" spans="19:46" ht="15" customHeight="1"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  <c r="AO676" s="19"/>
      <c r="AP676" s="19"/>
      <c r="AQ676" s="19"/>
      <c r="AR676" s="19"/>
      <c r="AS676" s="19"/>
      <c r="AT676" s="19"/>
    </row>
    <row r="677" spans="19:46" ht="15" customHeight="1"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  <c r="AO677" s="19"/>
      <c r="AP677" s="19"/>
      <c r="AQ677" s="19"/>
      <c r="AR677" s="19"/>
      <c r="AS677" s="19"/>
      <c r="AT677" s="19"/>
    </row>
    <row r="678" spans="19:46" ht="15" customHeight="1"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19"/>
      <c r="AE678" s="19"/>
      <c r="AF678" s="19"/>
      <c r="AG678" s="19"/>
      <c r="AH678" s="19"/>
      <c r="AI678" s="19"/>
      <c r="AJ678" s="19"/>
      <c r="AK678" s="19"/>
      <c r="AL678" s="19"/>
      <c r="AM678" s="19"/>
      <c r="AN678" s="19"/>
      <c r="AO678" s="19"/>
      <c r="AP678" s="19"/>
      <c r="AQ678" s="19"/>
      <c r="AR678" s="19"/>
      <c r="AS678" s="19"/>
      <c r="AT678" s="19"/>
    </row>
    <row r="679" spans="19:46" ht="15" customHeight="1"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  <c r="AP679" s="19"/>
      <c r="AQ679" s="19"/>
      <c r="AR679" s="19"/>
      <c r="AS679" s="19"/>
      <c r="AT679" s="19"/>
    </row>
    <row r="680" spans="19:46" ht="15" customHeight="1"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  <c r="AO680" s="19"/>
      <c r="AP680" s="19"/>
      <c r="AQ680" s="19"/>
      <c r="AR680" s="19"/>
      <c r="AS680" s="19"/>
      <c r="AT680" s="19"/>
    </row>
    <row r="681" spans="19:46" ht="15" customHeight="1"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  <c r="AP681" s="19"/>
      <c r="AQ681" s="19"/>
      <c r="AR681" s="19"/>
      <c r="AS681" s="19"/>
      <c r="AT681" s="19"/>
    </row>
    <row r="682" spans="19:46" ht="15" customHeight="1"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D682" s="19"/>
      <c r="AE682" s="19"/>
      <c r="AF682" s="19"/>
      <c r="AG682" s="19"/>
      <c r="AH682" s="19"/>
      <c r="AI682" s="19"/>
      <c r="AJ682" s="19"/>
      <c r="AK682" s="19"/>
      <c r="AL682" s="19"/>
      <c r="AM682" s="19"/>
      <c r="AN682" s="19"/>
      <c r="AO682" s="19"/>
      <c r="AP682" s="19"/>
      <c r="AQ682" s="19"/>
      <c r="AR682" s="19"/>
      <c r="AS682" s="19"/>
      <c r="AT682" s="19"/>
    </row>
    <row r="683" spans="19:46" ht="15" customHeight="1"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  <c r="AO683" s="19"/>
      <c r="AP683" s="19"/>
      <c r="AQ683" s="19"/>
      <c r="AR683" s="19"/>
      <c r="AS683" s="19"/>
      <c r="AT683" s="19"/>
    </row>
    <row r="684" spans="19:46" ht="15" customHeight="1"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  <c r="AO684" s="19"/>
      <c r="AP684" s="19"/>
      <c r="AQ684" s="19"/>
      <c r="AR684" s="19"/>
      <c r="AS684" s="19"/>
      <c r="AT684" s="19"/>
    </row>
    <row r="685" spans="19:46" ht="15" customHeight="1"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  <c r="AP685" s="19"/>
      <c r="AQ685" s="19"/>
      <c r="AR685" s="19"/>
      <c r="AS685" s="19"/>
      <c r="AT685" s="19"/>
    </row>
    <row r="686" spans="19:46" ht="15" customHeight="1"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D686" s="19"/>
      <c r="AE686" s="19"/>
      <c r="AF686" s="19"/>
      <c r="AG686" s="19"/>
      <c r="AH686" s="19"/>
      <c r="AI686" s="19"/>
      <c r="AJ686" s="19"/>
      <c r="AK686" s="19"/>
      <c r="AL686" s="19"/>
      <c r="AM686" s="19"/>
      <c r="AN686" s="19"/>
      <c r="AO686" s="19"/>
      <c r="AP686" s="19"/>
      <c r="AQ686" s="19"/>
      <c r="AR686" s="19"/>
      <c r="AS686" s="19"/>
      <c r="AT686" s="19"/>
    </row>
    <row r="687" spans="19:46" ht="15" customHeight="1"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  <c r="AP687" s="19"/>
      <c r="AQ687" s="19"/>
      <c r="AR687" s="19"/>
      <c r="AS687" s="19"/>
      <c r="AT687" s="19"/>
    </row>
    <row r="688" spans="19:46" ht="15" customHeight="1"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  <c r="AO688" s="19"/>
      <c r="AP688" s="19"/>
      <c r="AQ688" s="19"/>
      <c r="AR688" s="19"/>
      <c r="AS688" s="19"/>
      <c r="AT688" s="19"/>
    </row>
    <row r="689" spans="19:46" ht="15" customHeight="1"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  <c r="AO689" s="19"/>
      <c r="AP689" s="19"/>
      <c r="AQ689" s="19"/>
      <c r="AR689" s="19"/>
      <c r="AS689" s="19"/>
      <c r="AT689" s="19"/>
    </row>
    <row r="690" spans="19:46" ht="15" customHeight="1"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D690" s="19"/>
      <c r="AE690" s="19"/>
      <c r="AF690" s="19"/>
      <c r="AG690" s="19"/>
      <c r="AH690" s="19"/>
      <c r="AI690" s="19"/>
      <c r="AJ690" s="19"/>
      <c r="AK690" s="19"/>
      <c r="AL690" s="19"/>
      <c r="AM690" s="19"/>
      <c r="AN690" s="19"/>
      <c r="AO690" s="19"/>
      <c r="AP690" s="19"/>
      <c r="AQ690" s="19"/>
      <c r="AR690" s="19"/>
      <c r="AS690" s="19"/>
      <c r="AT690" s="19"/>
    </row>
    <row r="691" spans="19:46" ht="15" customHeight="1"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  <c r="AP691" s="19"/>
      <c r="AQ691" s="19"/>
      <c r="AR691" s="19"/>
      <c r="AS691" s="19"/>
      <c r="AT691" s="19"/>
    </row>
    <row r="692" spans="19:46" ht="15" customHeight="1"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  <c r="AO692" s="19"/>
      <c r="AP692" s="19"/>
      <c r="AQ692" s="19"/>
      <c r="AR692" s="19"/>
      <c r="AS692" s="19"/>
      <c r="AT692" s="19"/>
    </row>
    <row r="693" spans="19:46" ht="15" customHeight="1"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  <c r="AP693" s="19"/>
      <c r="AQ693" s="19"/>
      <c r="AR693" s="19"/>
      <c r="AS693" s="19"/>
      <c r="AT693" s="19"/>
    </row>
    <row r="694" spans="19:46" ht="15" customHeight="1"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19"/>
      <c r="AE694" s="19"/>
      <c r="AF694" s="19"/>
      <c r="AG694" s="19"/>
      <c r="AH694" s="19"/>
      <c r="AI694" s="19"/>
      <c r="AJ694" s="19"/>
      <c r="AK694" s="19"/>
      <c r="AL694" s="19"/>
      <c r="AM694" s="19"/>
      <c r="AN694" s="19"/>
      <c r="AO694" s="19"/>
      <c r="AP694" s="19"/>
      <c r="AQ694" s="19"/>
      <c r="AR694" s="19"/>
      <c r="AS694" s="19"/>
      <c r="AT694" s="19"/>
    </row>
    <row r="695" spans="19:46" ht="15" customHeight="1"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  <c r="AO695" s="19"/>
      <c r="AP695" s="19"/>
      <c r="AQ695" s="19"/>
      <c r="AR695" s="19"/>
      <c r="AS695" s="19"/>
      <c r="AT695" s="19"/>
    </row>
    <row r="696" spans="19:46" ht="15" customHeight="1"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  <c r="AO696" s="19"/>
      <c r="AP696" s="19"/>
      <c r="AQ696" s="19"/>
      <c r="AR696" s="19"/>
      <c r="AS696" s="19"/>
      <c r="AT696" s="19"/>
    </row>
    <row r="697" spans="19:46" ht="15" customHeight="1"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  <c r="AP697" s="19"/>
      <c r="AQ697" s="19"/>
      <c r="AR697" s="19"/>
      <c r="AS697" s="19"/>
      <c r="AT697" s="19"/>
    </row>
    <row r="698" spans="19:46" ht="15" customHeight="1"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D698" s="19"/>
      <c r="AE698" s="19"/>
      <c r="AF698" s="19"/>
      <c r="AG698" s="19"/>
      <c r="AH698" s="19"/>
      <c r="AI698" s="19"/>
      <c r="AJ698" s="19"/>
      <c r="AK698" s="19"/>
      <c r="AL698" s="19"/>
      <c r="AM698" s="19"/>
      <c r="AN698" s="19"/>
      <c r="AO698" s="19"/>
      <c r="AP698" s="19"/>
      <c r="AQ698" s="19"/>
      <c r="AR698" s="19"/>
      <c r="AS698" s="19"/>
      <c r="AT698" s="19"/>
    </row>
    <row r="699" spans="19:46" ht="15" customHeight="1"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  <c r="AP699" s="19"/>
      <c r="AQ699" s="19"/>
      <c r="AR699" s="19"/>
      <c r="AS699" s="19"/>
      <c r="AT699" s="19"/>
    </row>
    <row r="700" spans="19:46" ht="15" customHeight="1"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  <c r="AH700" s="19"/>
      <c r="AI700" s="19"/>
      <c r="AJ700" s="19"/>
      <c r="AK700" s="19"/>
      <c r="AL700" s="19"/>
      <c r="AM700" s="19"/>
      <c r="AN700" s="19"/>
      <c r="AO700" s="19"/>
      <c r="AP700" s="19"/>
      <c r="AQ700" s="19"/>
      <c r="AR700" s="19"/>
      <c r="AS700" s="19"/>
      <c r="AT700" s="19"/>
    </row>
    <row r="701" spans="19:46" ht="15" customHeight="1"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  <c r="AH701" s="19"/>
      <c r="AI701" s="19"/>
      <c r="AJ701" s="19"/>
      <c r="AK701" s="19"/>
      <c r="AL701" s="19"/>
      <c r="AM701" s="19"/>
      <c r="AN701" s="19"/>
      <c r="AO701" s="19"/>
      <c r="AP701" s="19"/>
      <c r="AQ701" s="19"/>
      <c r="AR701" s="19"/>
      <c r="AS701" s="19"/>
      <c r="AT701" s="19"/>
    </row>
    <row r="702" spans="19:46" ht="15" customHeight="1"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D702" s="19"/>
      <c r="AE702" s="19"/>
      <c r="AF702" s="19"/>
      <c r="AG702" s="19"/>
      <c r="AH702" s="19"/>
      <c r="AI702" s="19"/>
      <c r="AJ702" s="19"/>
      <c r="AK702" s="19"/>
      <c r="AL702" s="19"/>
      <c r="AM702" s="19"/>
      <c r="AN702" s="19"/>
      <c r="AO702" s="19"/>
      <c r="AP702" s="19"/>
      <c r="AQ702" s="19"/>
      <c r="AR702" s="19"/>
      <c r="AS702" s="19"/>
      <c r="AT702" s="19"/>
    </row>
    <row r="703" spans="19:46" ht="15" customHeight="1"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  <c r="AO703" s="19"/>
      <c r="AP703" s="19"/>
      <c r="AQ703" s="19"/>
      <c r="AR703" s="19"/>
      <c r="AS703" s="19"/>
      <c r="AT703" s="19"/>
    </row>
    <row r="704" spans="19:46" ht="15" customHeight="1"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  <c r="AG704" s="19"/>
      <c r="AH704" s="19"/>
      <c r="AI704" s="19"/>
      <c r="AJ704" s="19"/>
      <c r="AK704" s="19"/>
      <c r="AL704" s="19"/>
      <c r="AM704" s="19"/>
      <c r="AN704" s="19"/>
      <c r="AO704" s="19"/>
      <c r="AP704" s="19"/>
      <c r="AQ704" s="19"/>
      <c r="AR704" s="19"/>
      <c r="AS704" s="19"/>
      <c r="AT704" s="19"/>
    </row>
    <row r="705" spans="19:46" ht="15" customHeight="1"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  <c r="AO705" s="19"/>
      <c r="AP705" s="19"/>
      <c r="AQ705" s="19"/>
      <c r="AR705" s="19"/>
      <c r="AS705" s="19"/>
      <c r="AT705" s="19"/>
    </row>
    <row r="706" spans="19:46" ht="15" customHeight="1"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D706" s="19"/>
      <c r="AE706" s="19"/>
      <c r="AF706" s="19"/>
      <c r="AG706" s="19"/>
      <c r="AH706" s="19"/>
      <c r="AI706" s="19"/>
      <c r="AJ706" s="19"/>
      <c r="AK706" s="19"/>
      <c r="AL706" s="19"/>
      <c r="AM706" s="19"/>
      <c r="AN706" s="19"/>
      <c r="AO706" s="19"/>
      <c r="AP706" s="19"/>
      <c r="AQ706" s="19"/>
      <c r="AR706" s="19"/>
      <c r="AS706" s="19"/>
      <c r="AT706" s="19"/>
    </row>
    <row r="707" spans="19:46" ht="15" customHeight="1"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  <c r="AH707" s="19"/>
      <c r="AI707" s="19"/>
      <c r="AJ707" s="19"/>
      <c r="AK707" s="19"/>
      <c r="AL707" s="19"/>
      <c r="AM707" s="19"/>
      <c r="AN707" s="19"/>
      <c r="AO707" s="19"/>
      <c r="AP707" s="19"/>
      <c r="AQ707" s="19"/>
      <c r="AR707" s="19"/>
      <c r="AS707" s="19"/>
      <c r="AT707" s="19"/>
    </row>
    <row r="708" spans="19:46" ht="15" customHeight="1"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  <c r="AH708" s="19"/>
      <c r="AI708" s="19"/>
      <c r="AJ708" s="19"/>
      <c r="AK708" s="19"/>
      <c r="AL708" s="19"/>
      <c r="AM708" s="19"/>
      <c r="AN708" s="19"/>
      <c r="AO708" s="19"/>
      <c r="AP708" s="19"/>
      <c r="AQ708" s="19"/>
      <c r="AR708" s="19"/>
      <c r="AS708" s="19"/>
      <c r="AT708" s="19"/>
    </row>
    <row r="709" spans="19:46" ht="15" customHeight="1"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  <c r="AO709" s="19"/>
      <c r="AP709" s="19"/>
      <c r="AQ709" s="19"/>
      <c r="AR709" s="19"/>
      <c r="AS709" s="19"/>
      <c r="AT709" s="19"/>
    </row>
    <row r="710" spans="19:46" ht="15" customHeight="1"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  <c r="AD710" s="19"/>
      <c r="AE710" s="19"/>
      <c r="AF710" s="19"/>
      <c r="AG710" s="19"/>
      <c r="AH710" s="19"/>
      <c r="AI710" s="19"/>
      <c r="AJ710" s="19"/>
      <c r="AK710" s="19"/>
      <c r="AL710" s="19"/>
      <c r="AM710" s="19"/>
      <c r="AN710" s="19"/>
      <c r="AO710" s="19"/>
      <c r="AP710" s="19"/>
      <c r="AQ710" s="19"/>
      <c r="AR710" s="19"/>
      <c r="AS710" s="19"/>
      <c r="AT710" s="19"/>
    </row>
    <row r="711" spans="19:46" ht="15" customHeight="1"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  <c r="AO711" s="19"/>
      <c r="AP711" s="19"/>
      <c r="AQ711" s="19"/>
      <c r="AR711" s="19"/>
      <c r="AS711" s="19"/>
      <c r="AT711" s="19"/>
    </row>
    <row r="712" spans="19:46" ht="15" customHeight="1"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  <c r="AO712" s="19"/>
      <c r="AP712" s="19"/>
      <c r="AQ712" s="19"/>
      <c r="AR712" s="19"/>
      <c r="AS712" s="19"/>
      <c r="AT712" s="19"/>
    </row>
    <row r="713" spans="19:46" ht="15" customHeight="1"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  <c r="AO713" s="19"/>
      <c r="AP713" s="19"/>
      <c r="AQ713" s="19"/>
      <c r="AR713" s="19"/>
      <c r="AS713" s="19"/>
      <c r="AT713" s="19"/>
    </row>
    <row r="714" spans="19:46" ht="15" customHeight="1"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  <c r="AD714" s="19"/>
      <c r="AE714" s="19"/>
      <c r="AF714" s="19"/>
      <c r="AG714" s="19"/>
      <c r="AH714" s="19"/>
      <c r="AI714" s="19"/>
      <c r="AJ714" s="19"/>
      <c r="AK714" s="19"/>
      <c r="AL714" s="19"/>
      <c r="AM714" s="19"/>
      <c r="AN714" s="19"/>
      <c r="AO714" s="19"/>
      <c r="AP714" s="19"/>
      <c r="AQ714" s="19"/>
      <c r="AR714" s="19"/>
      <c r="AS714" s="19"/>
      <c r="AT714" s="19"/>
    </row>
    <row r="715" spans="19:46" ht="15" customHeight="1"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  <c r="AO715" s="19"/>
      <c r="AP715" s="19"/>
      <c r="AQ715" s="19"/>
      <c r="AR715" s="19"/>
      <c r="AS715" s="19"/>
      <c r="AT715" s="19"/>
    </row>
    <row r="716" spans="19:46" ht="15" customHeight="1"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  <c r="AH716" s="19"/>
      <c r="AI716" s="19"/>
      <c r="AJ716" s="19"/>
      <c r="AK716" s="19"/>
      <c r="AL716" s="19"/>
      <c r="AM716" s="19"/>
      <c r="AN716" s="19"/>
      <c r="AO716" s="19"/>
      <c r="AP716" s="19"/>
      <c r="AQ716" s="19"/>
      <c r="AR716" s="19"/>
      <c r="AS716" s="19"/>
      <c r="AT716" s="19"/>
    </row>
    <row r="717" spans="19:46" ht="15" customHeight="1"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  <c r="AO717" s="19"/>
      <c r="AP717" s="19"/>
      <c r="AQ717" s="19"/>
      <c r="AR717" s="19"/>
      <c r="AS717" s="19"/>
      <c r="AT717" s="19"/>
    </row>
    <row r="718" spans="19:46" ht="15" customHeight="1"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D718" s="19"/>
      <c r="AE718" s="19"/>
      <c r="AF718" s="19"/>
      <c r="AG718" s="19"/>
      <c r="AH718" s="19"/>
      <c r="AI718" s="19"/>
      <c r="AJ718" s="19"/>
      <c r="AK718" s="19"/>
      <c r="AL718" s="19"/>
      <c r="AM718" s="19"/>
      <c r="AN718" s="19"/>
      <c r="AO718" s="19"/>
      <c r="AP718" s="19"/>
      <c r="AQ718" s="19"/>
      <c r="AR718" s="19"/>
      <c r="AS718" s="19"/>
      <c r="AT718" s="19"/>
    </row>
    <row r="719" spans="19:46" ht="15" customHeight="1"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  <c r="AO719" s="19"/>
      <c r="AP719" s="19"/>
      <c r="AQ719" s="19"/>
      <c r="AR719" s="19"/>
      <c r="AS719" s="19"/>
      <c r="AT719" s="19"/>
    </row>
    <row r="720" spans="19:46" ht="15" customHeight="1"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  <c r="AO720" s="19"/>
      <c r="AP720" s="19"/>
      <c r="AQ720" s="19"/>
      <c r="AR720" s="19"/>
      <c r="AS720" s="19"/>
      <c r="AT720" s="19"/>
    </row>
    <row r="721" spans="19:46" ht="15" customHeight="1"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  <c r="AO721" s="19"/>
      <c r="AP721" s="19"/>
      <c r="AQ721" s="19"/>
      <c r="AR721" s="19"/>
      <c r="AS721" s="19"/>
      <c r="AT721" s="19"/>
    </row>
    <row r="722" spans="19:46" ht="15" customHeight="1"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  <c r="AD722" s="19"/>
      <c r="AE722" s="19"/>
      <c r="AF722" s="19"/>
      <c r="AG722" s="19"/>
      <c r="AH722" s="19"/>
      <c r="AI722" s="19"/>
      <c r="AJ722" s="19"/>
      <c r="AK722" s="19"/>
      <c r="AL722" s="19"/>
      <c r="AM722" s="19"/>
      <c r="AN722" s="19"/>
      <c r="AO722" s="19"/>
      <c r="AP722" s="19"/>
      <c r="AQ722" s="19"/>
      <c r="AR722" s="19"/>
      <c r="AS722" s="19"/>
      <c r="AT722" s="19"/>
    </row>
    <row r="723" spans="19:46" ht="15" customHeight="1"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  <c r="AO723" s="19"/>
      <c r="AP723" s="19"/>
      <c r="AQ723" s="19"/>
      <c r="AR723" s="19"/>
      <c r="AS723" s="19"/>
      <c r="AT723" s="19"/>
    </row>
    <row r="724" spans="19:46" ht="15" customHeight="1"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  <c r="AH724" s="19"/>
      <c r="AI724" s="19"/>
      <c r="AJ724" s="19"/>
      <c r="AK724" s="19"/>
      <c r="AL724" s="19"/>
      <c r="AM724" s="19"/>
      <c r="AN724" s="19"/>
      <c r="AO724" s="19"/>
      <c r="AP724" s="19"/>
      <c r="AQ724" s="19"/>
      <c r="AR724" s="19"/>
      <c r="AS724" s="19"/>
      <c r="AT724" s="19"/>
    </row>
    <row r="725" spans="19:46" ht="15" customHeight="1"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  <c r="AH725" s="19"/>
      <c r="AI725" s="19"/>
      <c r="AJ725" s="19"/>
      <c r="AK725" s="19"/>
      <c r="AL725" s="19"/>
      <c r="AM725" s="19"/>
      <c r="AN725" s="19"/>
      <c r="AO725" s="19"/>
      <c r="AP725" s="19"/>
      <c r="AQ725" s="19"/>
      <c r="AR725" s="19"/>
      <c r="AS725" s="19"/>
      <c r="AT725" s="19"/>
    </row>
    <row r="726" spans="19:46" ht="15" customHeight="1"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D726" s="19"/>
      <c r="AE726" s="19"/>
      <c r="AF726" s="19"/>
      <c r="AG726" s="19"/>
      <c r="AH726" s="19"/>
      <c r="AI726" s="19"/>
      <c r="AJ726" s="19"/>
      <c r="AK726" s="19"/>
      <c r="AL726" s="19"/>
      <c r="AM726" s="19"/>
      <c r="AN726" s="19"/>
      <c r="AO726" s="19"/>
      <c r="AP726" s="19"/>
      <c r="AQ726" s="19"/>
      <c r="AR726" s="19"/>
      <c r="AS726" s="19"/>
      <c r="AT726" s="19"/>
    </row>
    <row r="727" spans="19:46" ht="15" customHeight="1"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19"/>
      <c r="AK727" s="19"/>
      <c r="AL727" s="19"/>
      <c r="AM727" s="19"/>
      <c r="AN727" s="19"/>
      <c r="AO727" s="19"/>
      <c r="AP727" s="19"/>
      <c r="AQ727" s="19"/>
      <c r="AR727" s="19"/>
      <c r="AS727" s="19"/>
      <c r="AT727" s="19"/>
    </row>
    <row r="728" spans="19:46" ht="15" customHeight="1"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  <c r="AG728" s="19"/>
      <c r="AH728" s="19"/>
      <c r="AI728" s="19"/>
      <c r="AJ728" s="19"/>
      <c r="AK728" s="19"/>
      <c r="AL728" s="19"/>
      <c r="AM728" s="19"/>
      <c r="AN728" s="19"/>
      <c r="AO728" s="19"/>
      <c r="AP728" s="19"/>
      <c r="AQ728" s="19"/>
      <c r="AR728" s="19"/>
      <c r="AS728" s="19"/>
      <c r="AT728" s="19"/>
    </row>
    <row r="729" spans="19:46" ht="15" customHeight="1"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19"/>
      <c r="AK729" s="19"/>
      <c r="AL729" s="19"/>
      <c r="AM729" s="19"/>
      <c r="AN729" s="19"/>
      <c r="AO729" s="19"/>
      <c r="AP729" s="19"/>
      <c r="AQ729" s="19"/>
      <c r="AR729" s="19"/>
      <c r="AS729" s="19"/>
      <c r="AT729" s="19"/>
    </row>
    <row r="730" spans="19:46" ht="15" customHeight="1"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  <c r="AD730" s="19"/>
      <c r="AE730" s="19"/>
      <c r="AF730" s="19"/>
      <c r="AG730" s="19"/>
      <c r="AH730" s="19"/>
      <c r="AI730" s="19"/>
      <c r="AJ730" s="19"/>
      <c r="AK730" s="19"/>
      <c r="AL730" s="19"/>
      <c r="AM730" s="19"/>
      <c r="AN730" s="19"/>
      <c r="AO730" s="19"/>
      <c r="AP730" s="19"/>
      <c r="AQ730" s="19"/>
      <c r="AR730" s="19"/>
      <c r="AS730" s="19"/>
      <c r="AT730" s="19"/>
    </row>
    <row r="731" spans="19:46" ht="15" customHeight="1"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  <c r="AH731" s="19"/>
      <c r="AI731" s="19"/>
      <c r="AJ731" s="19"/>
      <c r="AK731" s="19"/>
      <c r="AL731" s="19"/>
      <c r="AM731" s="19"/>
      <c r="AN731" s="19"/>
      <c r="AO731" s="19"/>
      <c r="AP731" s="19"/>
      <c r="AQ731" s="19"/>
      <c r="AR731" s="19"/>
      <c r="AS731" s="19"/>
      <c r="AT731" s="19"/>
    </row>
    <row r="732" spans="19:46" ht="15" customHeight="1"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  <c r="AH732" s="19"/>
      <c r="AI732" s="19"/>
      <c r="AJ732" s="19"/>
      <c r="AK732" s="19"/>
      <c r="AL732" s="19"/>
      <c r="AM732" s="19"/>
      <c r="AN732" s="19"/>
      <c r="AO732" s="19"/>
      <c r="AP732" s="19"/>
      <c r="AQ732" s="19"/>
      <c r="AR732" s="19"/>
      <c r="AS732" s="19"/>
      <c r="AT732" s="19"/>
    </row>
    <row r="733" spans="19:46" ht="15" customHeight="1"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19"/>
      <c r="AK733" s="19"/>
      <c r="AL733" s="19"/>
      <c r="AM733" s="19"/>
      <c r="AN733" s="19"/>
      <c r="AO733" s="19"/>
      <c r="AP733" s="19"/>
      <c r="AQ733" s="19"/>
      <c r="AR733" s="19"/>
      <c r="AS733" s="19"/>
      <c r="AT733" s="19"/>
    </row>
    <row r="734" spans="19:46" ht="15" customHeight="1"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  <c r="AD734" s="19"/>
      <c r="AE734" s="19"/>
      <c r="AF734" s="19"/>
      <c r="AG734" s="19"/>
      <c r="AH734" s="19"/>
      <c r="AI734" s="19"/>
      <c r="AJ734" s="19"/>
      <c r="AK734" s="19"/>
      <c r="AL734" s="19"/>
      <c r="AM734" s="19"/>
      <c r="AN734" s="19"/>
      <c r="AO734" s="19"/>
      <c r="AP734" s="19"/>
      <c r="AQ734" s="19"/>
      <c r="AR734" s="19"/>
      <c r="AS734" s="19"/>
      <c r="AT734" s="19"/>
    </row>
    <row r="735" spans="19:46" ht="15" customHeight="1"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19"/>
      <c r="AK735" s="19"/>
      <c r="AL735" s="19"/>
      <c r="AM735" s="19"/>
      <c r="AN735" s="19"/>
      <c r="AO735" s="19"/>
      <c r="AP735" s="19"/>
      <c r="AQ735" s="19"/>
      <c r="AR735" s="19"/>
      <c r="AS735" s="19"/>
      <c r="AT735" s="19"/>
    </row>
    <row r="736" spans="19:46" ht="15" customHeight="1"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  <c r="AH736" s="19"/>
      <c r="AI736" s="19"/>
      <c r="AJ736" s="19"/>
      <c r="AK736" s="19"/>
      <c r="AL736" s="19"/>
      <c r="AM736" s="19"/>
      <c r="AN736" s="19"/>
      <c r="AO736" s="19"/>
      <c r="AP736" s="19"/>
      <c r="AQ736" s="19"/>
      <c r="AR736" s="19"/>
      <c r="AS736" s="19"/>
      <c r="AT736" s="19"/>
    </row>
    <row r="737" spans="19:46" ht="15" customHeight="1"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  <c r="AH737" s="19"/>
      <c r="AI737" s="19"/>
      <c r="AJ737" s="19"/>
      <c r="AK737" s="19"/>
      <c r="AL737" s="19"/>
      <c r="AM737" s="19"/>
      <c r="AN737" s="19"/>
      <c r="AO737" s="19"/>
      <c r="AP737" s="19"/>
      <c r="AQ737" s="19"/>
      <c r="AR737" s="19"/>
      <c r="AS737" s="19"/>
      <c r="AT737" s="19"/>
    </row>
    <row r="738" spans="19:46" ht="15" customHeight="1"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  <c r="AD738" s="19"/>
      <c r="AE738" s="19"/>
      <c r="AF738" s="19"/>
      <c r="AG738" s="19"/>
      <c r="AH738" s="19"/>
      <c r="AI738" s="19"/>
      <c r="AJ738" s="19"/>
      <c r="AK738" s="19"/>
      <c r="AL738" s="19"/>
      <c r="AM738" s="19"/>
      <c r="AN738" s="19"/>
      <c r="AO738" s="19"/>
      <c r="AP738" s="19"/>
      <c r="AQ738" s="19"/>
      <c r="AR738" s="19"/>
      <c r="AS738" s="19"/>
      <c r="AT738" s="19"/>
    </row>
    <row r="739" spans="19:46" ht="15" customHeight="1"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  <c r="AH739" s="19"/>
      <c r="AI739" s="19"/>
      <c r="AJ739" s="19"/>
      <c r="AK739" s="19"/>
      <c r="AL739" s="19"/>
      <c r="AM739" s="19"/>
      <c r="AN739" s="19"/>
      <c r="AO739" s="19"/>
      <c r="AP739" s="19"/>
      <c r="AQ739" s="19"/>
      <c r="AR739" s="19"/>
      <c r="AS739" s="19"/>
      <c r="AT739" s="19"/>
    </row>
    <row r="740" spans="19:46" ht="15" customHeight="1"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19"/>
      <c r="AE740" s="19"/>
      <c r="AF740" s="19"/>
      <c r="AG740" s="19"/>
      <c r="AH740" s="19"/>
      <c r="AI740" s="19"/>
      <c r="AJ740" s="19"/>
      <c r="AK740" s="19"/>
      <c r="AL740" s="19"/>
      <c r="AM740" s="19"/>
      <c r="AN740" s="19"/>
      <c r="AO740" s="19"/>
      <c r="AP740" s="19"/>
      <c r="AQ740" s="19"/>
      <c r="AR740" s="19"/>
      <c r="AS740" s="19"/>
      <c r="AT740" s="19"/>
    </row>
    <row r="741" spans="19:46" ht="15" customHeight="1"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  <c r="AH741" s="19"/>
      <c r="AI741" s="19"/>
      <c r="AJ741" s="19"/>
      <c r="AK741" s="19"/>
      <c r="AL741" s="19"/>
      <c r="AM741" s="19"/>
      <c r="AN741" s="19"/>
      <c r="AO741" s="19"/>
      <c r="AP741" s="19"/>
      <c r="AQ741" s="19"/>
      <c r="AR741" s="19"/>
      <c r="AS741" s="19"/>
      <c r="AT741" s="19"/>
    </row>
    <row r="742" spans="19:46" ht="15" customHeight="1"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  <c r="AD742" s="19"/>
      <c r="AE742" s="19"/>
      <c r="AF742" s="19"/>
      <c r="AG742" s="19"/>
      <c r="AH742" s="19"/>
      <c r="AI742" s="19"/>
      <c r="AJ742" s="19"/>
      <c r="AK742" s="19"/>
      <c r="AL742" s="19"/>
      <c r="AM742" s="19"/>
      <c r="AN742" s="19"/>
      <c r="AO742" s="19"/>
      <c r="AP742" s="19"/>
      <c r="AQ742" s="19"/>
      <c r="AR742" s="19"/>
      <c r="AS742" s="19"/>
      <c r="AT742" s="19"/>
    </row>
    <row r="743" spans="19:46" ht="15" customHeight="1"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  <c r="AG743" s="19"/>
      <c r="AH743" s="19"/>
      <c r="AI743" s="19"/>
      <c r="AJ743" s="19"/>
      <c r="AK743" s="19"/>
      <c r="AL743" s="19"/>
      <c r="AM743" s="19"/>
      <c r="AN743" s="19"/>
      <c r="AO743" s="19"/>
      <c r="AP743" s="19"/>
      <c r="AQ743" s="19"/>
      <c r="AR743" s="19"/>
      <c r="AS743" s="19"/>
      <c r="AT743" s="19"/>
    </row>
    <row r="744" spans="19:46" ht="15" customHeight="1"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  <c r="AG744" s="19"/>
      <c r="AH744" s="19"/>
      <c r="AI744" s="19"/>
      <c r="AJ744" s="19"/>
      <c r="AK744" s="19"/>
      <c r="AL744" s="19"/>
      <c r="AM744" s="19"/>
      <c r="AN744" s="19"/>
      <c r="AO744" s="19"/>
      <c r="AP744" s="19"/>
      <c r="AQ744" s="19"/>
      <c r="AR744" s="19"/>
      <c r="AS744" s="19"/>
      <c r="AT744" s="19"/>
    </row>
    <row r="745" spans="19:46" ht="15" customHeight="1"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  <c r="AH745" s="19"/>
      <c r="AI745" s="19"/>
      <c r="AJ745" s="19"/>
      <c r="AK745" s="19"/>
      <c r="AL745" s="19"/>
      <c r="AM745" s="19"/>
      <c r="AN745" s="19"/>
      <c r="AO745" s="19"/>
      <c r="AP745" s="19"/>
      <c r="AQ745" s="19"/>
      <c r="AR745" s="19"/>
      <c r="AS745" s="19"/>
      <c r="AT745" s="19"/>
    </row>
    <row r="746" spans="19:46" ht="15" customHeight="1"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  <c r="AD746" s="19"/>
      <c r="AE746" s="19"/>
      <c r="AF746" s="19"/>
      <c r="AG746" s="19"/>
      <c r="AH746" s="19"/>
      <c r="AI746" s="19"/>
      <c r="AJ746" s="19"/>
      <c r="AK746" s="19"/>
      <c r="AL746" s="19"/>
      <c r="AM746" s="19"/>
      <c r="AN746" s="19"/>
      <c r="AO746" s="19"/>
      <c r="AP746" s="19"/>
      <c r="AQ746" s="19"/>
      <c r="AR746" s="19"/>
      <c r="AS746" s="19"/>
      <c r="AT746" s="19"/>
    </row>
    <row r="747" spans="19:46" ht="15" customHeight="1"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  <c r="AH747" s="19"/>
      <c r="AI747" s="19"/>
      <c r="AJ747" s="19"/>
      <c r="AK747" s="19"/>
      <c r="AL747" s="19"/>
      <c r="AM747" s="19"/>
      <c r="AN747" s="19"/>
      <c r="AO747" s="19"/>
      <c r="AP747" s="19"/>
      <c r="AQ747" s="19"/>
      <c r="AR747" s="19"/>
      <c r="AS747" s="19"/>
      <c r="AT747" s="19"/>
    </row>
    <row r="748" spans="19:46" ht="15" customHeight="1"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  <c r="AG748" s="19"/>
      <c r="AH748" s="19"/>
      <c r="AI748" s="19"/>
      <c r="AJ748" s="19"/>
      <c r="AK748" s="19"/>
      <c r="AL748" s="19"/>
      <c r="AM748" s="19"/>
      <c r="AN748" s="19"/>
      <c r="AO748" s="19"/>
      <c r="AP748" s="19"/>
      <c r="AQ748" s="19"/>
      <c r="AR748" s="19"/>
      <c r="AS748" s="19"/>
      <c r="AT748" s="19"/>
    </row>
    <row r="749" spans="19:46" ht="15" customHeight="1"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  <c r="AG749" s="19"/>
      <c r="AH749" s="19"/>
      <c r="AI749" s="19"/>
      <c r="AJ749" s="19"/>
      <c r="AK749" s="19"/>
      <c r="AL749" s="19"/>
      <c r="AM749" s="19"/>
      <c r="AN749" s="19"/>
      <c r="AO749" s="19"/>
      <c r="AP749" s="19"/>
      <c r="AQ749" s="19"/>
      <c r="AR749" s="19"/>
      <c r="AS749" s="19"/>
      <c r="AT749" s="19"/>
    </row>
    <row r="750" spans="19:46" ht="15" customHeight="1"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  <c r="AD750" s="19"/>
      <c r="AE750" s="19"/>
      <c r="AF750" s="19"/>
      <c r="AG750" s="19"/>
      <c r="AH750" s="19"/>
      <c r="AI750" s="19"/>
      <c r="AJ750" s="19"/>
      <c r="AK750" s="19"/>
      <c r="AL750" s="19"/>
      <c r="AM750" s="19"/>
      <c r="AN750" s="19"/>
      <c r="AO750" s="19"/>
      <c r="AP750" s="19"/>
      <c r="AQ750" s="19"/>
      <c r="AR750" s="19"/>
      <c r="AS750" s="19"/>
      <c r="AT750" s="19"/>
    </row>
    <row r="751" spans="19:46" ht="15" customHeight="1"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  <c r="AH751" s="19"/>
      <c r="AI751" s="19"/>
      <c r="AJ751" s="19"/>
      <c r="AK751" s="19"/>
      <c r="AL751" s="19"/>
      <c r="AM751" s="19"/>
      <c r="AN751" s="19"/>
      <c r="AO751" s="19"/>
      <c r="AP751" s="19"/>
      <c r="AQ751" s="19"/>
      <c r="AR751" s="19"/>
      <c r="AS751" s="19"/>
      <c r="AT751" s="19"/>
    </row>
    <row r="752" spans="19:46" ht="15" customHeight="1"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19"/>
      <c r="AE752" s="19"/>
      <c r="AF752" s="19"/>
      <c r="AG752" s="19"/>
      <c r="AH752" s="19"/>
      <c r="AI752" s="19"/>
      <c r="AJ752" s="19"/>
      <c r="AK752" s="19"/>
      <c r="AL752" s="19"/>
      <c r="AM752" s="19"/>
      <c r="AN752" s="19"/>
      <c r="AO752" s="19"/>
      <c r="AP752" s="19"/>
      <c r="AQ752" s="19"/>
      <c r="AR752" s="19"/>
      <c r="AS752" s="19"/>
      <c r="AT752" s="19"/>
    </row>
    <row r="753" spans="19:46" ht="15" customHeight="1"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  <c r="AH753" s="19"/>
      <c r="AI753" s="19"/>
      <c r="AJ753" s="19"/>
      <c r="AK753" s="19"/>
      <c r="AL753" s="19"/>
      <c r="AM753" s="19"/>
      <c r="AN753" s="19"/>
      <c r="AO753" s="19"/>
      <c r="AP753" s="19"/>
      <c r="AQ753" s="19"/>
      <c r="AR753" s="19"/>
      <c r="AS753" s="19"/>
      <c r="AT753" s="19"/>
    </row>
    <row r="754" spans="19:46" ht="15" customHeight="1"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  <c r="AD754" s="19"/>
      <c r="AE754" s="19"/>
      <c r="AF754" s="19"/>
      <c r="AG754" s="19"/>
      <c r="AH754" s="19"/>
      <c r="AI754" s="19"/>
      <c r="AJ754" s="19"/>
      <c r="AK754" s="19"/>
      <c r="AL754" s="19"/>
      <c r="AM754" s="19"/>
      <c r="AN754" s="19"/>
      <c r="AO754" s="19"/>
      <c r="AP754" s="19"/>
      <c r="AQ754" s="19"/>
      <c r="AR754" s="19"/>
      <c r="AS754" s="19"/>
      <c r="AT754" s="19"/>
    </row>
    <row r="755" spans="19:46" ht="15" customHeight="1"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  <c r="AG755" s="19"/>
      <c r="AH755" s="19"/>
      <c r="AI755" s="19"/>
      <c r="AJ755" s="19"/>
      <c r="AK755" s="19"/>
      <c r="AL755" s="19"/>
      <c r="AM755" s="19"/>
      <c r="AN755" s="19"/>
      <c r="AO755" s="19"/>
      <c r="AP755" s="19"/>
      <c r="AQ755" s="19"/>
      <c r="AR755" s="19"/>
      <c r="AS755" s="19"/>
      <c r="AT755" s="19"/>
    </row>
    <row r="756" spans="19:46" ht="15" customHeight="1"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  <c r="AG756" s="19"/>
      <c r="AH756" s="19"/>
      <c r="AI756" s="19"/>
      <c r="AJ756" s="19"/>
      <c r="AK756" s="19"/>
      <c r="AL756" s="19"/>
      <c r="AM756" s="19"/>
      <c r="AN756" s="19"/>
      <c r="AO756" s="19"/>
      <c r="AP756" s="19"/>
      <c r="AQ756" s="19"/>
      <c r="AR756" s="19"/>
      <c r="AS756" s="19"/>
      <c r="AT756" s="19"/>
    </row>
    <row r="757" spans="19:46" ht="15" customHeight="1"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  <c r="AH757" s="19"/>
      <c r="AI757" s="19"/>
      <c r="AJ757" s="19"/>
      <c r="AK757" s="19"/>
      <c r="AL757" s="19"/>
      <c r="AM757" s="19"/>
      <c r="AN757" s="19"/>
      <c r="AO757" s="19"/>
      <c r="AP757" s="19"/>
      <c r="AQ757" s="19"/>
      <c r="AR757" s="19"/>
      <c r="AS757" s="19"/>
      <c r="AT757" s="19"/>
    </row>
    <row r="758" spans="19:46" ht="15" customHeight="1"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  <c r="AD758" s="19"/>
      <c r="AE758" s="19"/>
      <c r="AF758" s="19"/>
      <c r="AG758" s="19"/>
      <c r="AH758" s="19"/>
      <c r="AI758" s="19"/>
      <c r="AJ758" s="19"/>
      <c r="AK758" s="19"/>
      <c r="AL758" s="19"/>
      <c r="AM758" s="19"/>
      <c r="AN758" s="19"/>
      <c r="AO758" s="19"/>
      <c r="AP758" s="19"/>
      <c r="AQ758" s="19"/>
      <c r="AR758" s="19"/>
      <c r="AS758" s="19"/>
      <c r="AT758" s="19"/>
    </row>
    <row r="759" spans="19:46" ht="15" customHeight="1"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  <c r="AH759" s="19"/>
      <c r="AI759" s="19"/>
      <c r="AJ759" s="19"/>
      <c r="AK759" s="19"/>
      <c r="AL759" s="19"/>
      <c r="AM759" s="19"/>
      <c r="AN759" s="19"/>
      <c r="AO759" s="19"/>
      <c r="AP759" s="19"/>
      <c r="AQ759" s="19"/>
      <c r="AR759" s="19"/>
      <c r="AS759" s="19"/>
      <c r="AT759" s="19"/>
    </row>
    <row r="760" spans="19:46" ht="15" customHeight="1"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  <c r="AG760" s="19"/>
      <c r="AH760" s="19"/>
      <c r="AI760" s="19"/>
      <c r="AJ760" s="19"/>
      <c r="AK760" s="19"/>
      <c r="AL760" s="19"/>
      <c r="AM760" s="19"/>
      <c r="AN760" s="19"/>
      <c r="AO760" s="19"/>
      <c r="AP760" s="19"/>
      <c r="AQ760" s="19"/>
      <c r="AR760" s="19"/>
      <c r="AS760" s="19"/>
      <c r="AT760" s="19"/>
    </row>
    <row r="761" spans="19:46" ht="15" customHeight="1"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  <c r="AG761" s="19"/>
      <c r="AH761" s="19"/>
      <c r="AI761" s="19"/>
      <c r="AJ761" s="19"/>
      <c r="AK761" s="19"/>
      <c r="AL761" s="19"/>
      <c r="AM761" s="19"/>
      <c r="AN761" s="19"/>
      <c r="AO761" s="19"/>
      <c r="AP761" s="19"/>
      <c r="AQ761" s="19"/>
      <c r="AR761" s="19"/>
      <c r="AS761" s="19"/>
      <c r="AT761" s="19"/>
    </row>
    <row r="762" spans="19:46" ht="15" customHeight="1"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  <c r="AD762" s="19"/>
      <c r="AE762" s="19"/>
      <c r="AF762" s="19"/>
      <c r="AG762" s="19"/>
      <c r="AH762" s="19"/>
      <c r="AI762" s="19"/>
      <c r="AJ762" s="19"/>
      <c r="AK762" s="19"/>
      <c r="AL762" s="19"/>
      <c r="AM762" s="19"/>
      <c r="AN762" s="19"/>
      <c r="AO762" s="19"/>
      <c r="AP762" s="19"/>
      <c r="AQ762" s="19"/>
      <c r="AR762" s="19"/>
      <c r="AS762" s="19"/>
      <c r="AT762" s="19"/>
    </row>
    <row r="763" spans="19:46" ht="15" customHeight="1"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  <c r="AH763" s="19"/>
      <c r="AI763" s="19"/>
      <c r="AJ763" s="19"/>
      <c r="AK763" s="19"/>
      <c r="AL763" s="19"/>
      <c r="AM763" s="19"/>
      <c r="AN763" s="19"/>
      <c r="AO763" s="19"/>
      <c r="AP763" s="19"/>
      <c r="AQ763" s="19"/>
      <c r="AR763" s="19"/>
      <c r="AS763" s="19"/>
      <c r="AT763" s="19"/>
    </row>
    <row r="764" spans="19:46" ht="15" customHeight="1"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19"/>
      <c r="AG764" s="19"/>
      <c r="AH764" s="19"/>
      <c r="AI764" s="19"/>
      <c r="AJ764" s="19"/>
      <c r="AK764" s="19"/>
      <c r="AL764" s="19"/>
      <c r="AM764" s="19"/>
      <c r="AN764" s="19"/>
      <c r="AO764" s="19"/>
      <c r="AP764" s="19"/>
      <c r="AQ764" s="19"/>
      <c r="AR764" s="19"/>
      <c r="AS764" s="19"/>
      <c r="AT764" s="19"/>
    </row>
    <row r="765" spans="19:46" ht="15" customHeight="1"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  <c r="AH765" s="19"/>
      <c r="AI765" s="19"/>
      <c r="AJ765" s="19"/>
      <c r="AK765" s="19"/>
      <c r="AL765" s="19"/>
      <c r="AM765" s="19"/>
      <c r="AN765" s="19"/>
      <c r="AO765" s="19"/>
      <c r="AP765" s="19"/>
      <c r="AQ765" s="19"/>
      <c r="AR765" s="19"/>
      <c r="AS765" s="19"/>
      <c r="AT765" s="19"/>
    </row>
    <row r="766" spans="19:46" ht="15" customHeight="1"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  <c r="AD766" s="19"/>
      <c r="AE766" s="19"/>
      <c r="AF766" s="19"/>
      <c r="AG766" s="19"/>
      <c r="AH766" s="19"/>
      <c r="AI766" s="19"/>
      <c r="AJ766" s="19"/>
      <c r="AK766" s="19"/>
      <c r="AL766" s="19"/>
      <c r="AM766" s="19"/>
      <c r="AN766" s="19"/>
      <c r="AO766" s="19"/>
      <c r="AP766" s="19"/>
      <c r="AQ766" s="19"/>
      <c r="AR766" s="19"/>
      <c r="AS766" s="19"/>
      <c r="AT766" s="19"/>
    </row>
    <row r="767" spans="19:46" ht="15" customHeight="1"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  <c r="AG767" s="19"/>
      <c r="AH767" s="19"/>
      <c r="AI767" s="19"/>
      <c r="AJ767" s="19"/>
      <c r="AK767" s="19"/>
      <c r="AL767" s="19"/>
      <c r="AM767" s="19"/>
      <c r="AN767" s="19"/>
      <c r="AO767" s="19"/>
      <c r="AP767" s="19"/>
      <c r="AQ767" s="19"/>
      <c r="AR767" s="19"/>
      <c r="AS767" s="19"/>
      <c r="AT767" s="19"/>
    </row>
    <row r="768" spans="19:46" ht="15" customHeight="1"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  <c r="AG768" s="19"/>
      <c r="AH768" s="19"/>
      <c r="AI768" s="19"/>
      <c r="AJ768" s="19"/>
      <c r="AK768" s="19"/>
      <c r="AL768" s="19"/>
      <c r="AM768" s="19"/>
      <c r="AN768" s="19"/>
      <c r="AO768" s="19"/>
      <c r="AP768" s="19"/>
      <c r="AQ768" s="19"/>
      <c r="AR768" s="19"/>
      <c r="AS768" s="19"/>
      <c r="AT768" s="19"/>
    </row>
    <row r="769" spans="19:46" ht="15" customHeight="1"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  <c r="AH769" s="19"/>
      <c r="AI769" s="19"/>
      <c r="AJ769" s="19"/>
      <c r="AK769" s="19"/>
      <c r="AL769" s="19"/>
      <c r="AM769" s="19"/>
      <c r="AN769" s="19"/>
      <c r="AO769" s="19"/>
      <c r="AP769" s="19"/>
      <c r="AQ769" s="19"/>
      <c r="AR769" s="19"/>
      <c r="AS769" s="19"/>
      <c r="AT769" s="19"/>
    </row>
    <row r="770" spans="19:46" ht="15" customHeight="1"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D770" s="19"/>
      <c r="AE770" s="19"/>
      <c r="AF770" s="19"/>
      <c r="AG770" s="19"/>
      <c r="AH770" s="19"/>
      <c r="AI770" s="19"/>
      <c r="AJ770" s="19"/>
      <c r="AK770" s="19"/>
      <c r="AL770" s="19"/>
      <c r="AM770" s="19"/>
      <c r="AN770" s="19"/>
      <c r="AO770" s="19"/>
      <c r="AP770" s="19"/>
      <c r="AQ770" s="19"/>
      <c r="AR770" s="19"/>
      <c r="AS770" s="19"/>
      <c r="AT770" s="19"/>
    </row>
    <row r="771" spans="19:46" ht="15" customHeight="1"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  <c r="AH771" s="19"/>
      <c r="AI771" s="19"/>
      <c r="AJ771" s="19"/>
      <c r="AK771" s="19"/>
      <c r="AL771" s="19"/>
      <c r="AM771" s="19"/>
      <c r="AN771" s="19"/>
      <c r="AO771" s="19"/>
      <c r="AP771" s="19"/>
      <c r="AQ771" s="19"/>
      <c r="AR771" s="19"/>
      <c r="AS771" s="19"/>
      <c r="AT771" s="19"/>
    </row>
    <row r="772" spans="19:46" ht="15" customHeight="1"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  <c r="AG772" s="19"/>
      <c r="AH772" s="19"/>
      <c r="AI772" s="19"/>
      <c r="AJ772" s="19"/>
      <c r="AK772" s="19"/>
      <c r="AL772" s="19"/>
      <c r="AM772" s="19"/>
      <c r="AN772" s="19"/>
      <c r="AO772" s="19"/>
      <c r="AP772" s="19"/>
      <c r="AQ772" s="19"/>
      <c r="AR772" s="19"/>
      <c r="AS772" s="19"/>
      <c r="AT772" s="19"/>
    </row>
    <row r="773" spans="19:46" ht="15" customHeight="1"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  <c r="AG773" s="19"/>
      <c r="AH773" s="19"/>
      <c r="AI773" s="19"/>
      <c r="AJ773" s="19"/>
      <c r="AK773" s="19"/>
      <c r="AL773" s="19"/>
      <c r="AM773" s="19"/>
      <c r="AN773" s="19"/>
      <c r="AO773" s="19"/>
      <c r="AP773" s="19"/>
      <c r="AQ773" s="19"/>
      <c r="AR773" s="19"/>
      <c r="AS773" s="19"/>
      <c r="AT773" s="19"/>
    </row>
    <row r="774" spans="19:46" ht="15" customHeight="1"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D774" s="19"/>
      <c r="AE774" s="19"/>
      <c r="AF774" s="19"/>
      <c r="AG774" s="19"/>
      <c r="AH774" s="19"/>
      <c r="AI774" s="19"/>
      <c r="AJ774" s="19"/>
      <c r="AK774" s="19"/>
      <c r="AL774" s="19"/>
      <c r="AM774" s="19"/>
      <c r="AN774" s="19"/>
      <c r="AO774" s="19"/>
      <c r="AP774" s="19"/>
      <c r="AQ774" s="19"/>
      <c r="AR774" s="19"/>
      <c r="AS774" s="19"/>
      <c r="AT774" s="19"/>
    </row>
    <row r="775" spans="19:46" ht="15" customHeight="1"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  <c r="AH775" s="19"/>
      <c r="AI775" s="19"/>
      <c r="AJ775" s="19"/>
      <c r="AK775" s="19"/>
      <c r="AL775" s="19"/>
      <c r="AM775" s="19"/>
      <c r="AN775" s="19"/>
      <c r="AO775" s="19"/>
      <c r="AP775" s="19"/>
      <c r="AQ775" s="19"/>
      <c r="AR775" s="19"/>
      <c r="AS775" s="19"/>
      <c r="AT775" s="19"/>
    </row>
    <row r="776" spans="19:46" ht="15" customHeight="1"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19"/>
      <c r="AE776" s="19"/>
      <c r="AF776" s="19"/>
      <c r="AG776" s="19"/>
      <c r="AH776" s="19"/>
      <c r="AI776" s="19"/>
      <c r="AJ776" s="19"/>
      <c r="AK776" s="19"/>
      <c r="AL776" s="19"/>
      <c r="AM776" s="19"/>
      <c r="AN776" s="19"/>
      <c r="AO776" s="19"/>
      <c r="AP776" s="19"/>
      <c r="AQ776" s="19"/>
      <c r="AR776" s="19"/>
      <c r="AS776" s="19"/>
      <c r="AT776" s="19"/>
    </row>
    <row r="777" spans="19:46" ht="15" customHeight="1"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  <c r="AH777" s="19"/>
      <c r="AI777" s="19"/>
      <c r="AJ777" s="19"/>
      <c r="AK777" s="19"/>
      <c r="AL777" s="19"/>
      <c r="AM777" s="19"/>
      <c r="AN777" s="19"/>
      <c r="AO777" s="19"/>
      <c r="AP777" s="19"/>
      <c r="AQ777" s="19"/>
      <c r="AR777" s="19"/>
      <c r="AS777" s="19"/>
      <c r="AT777" s="19"/>
    </row>
    <row r="778" spans="19:46" ht="15" customHeight="1"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  <c r="AD778" s="19"/>
      <c r="AE778" s="19"/>
      <c r="AF778" s="19"/>
      <c r="AG778" s="19"/>
      <c r="AH778" s="19"/>
      <c r="AI778" s="19"/>
      <c r="AJ778" s="19"/>
      <c r="AK778" s="19"/>
      <c r="AL778" s="19"/>
      <c r="AM778" s="19"/>
      <c r="AN778" s="19"/>
      <c r="AO778" s="19"/>
      <c r="AP778" s="19"/>
      <c r="AQ778" s="19"/>
      <c r="AR778" s="19"/>
      <c r="AS778" s="19"/>
      <c r="AT778" s="19"/>
    </row>
    <row r="779" spans="19:46" ht="15" customHeight="1"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  <c r="AG779" s="19"/>
      <c r="AH779" s="19"/>
      <c r="AI779" s="19"/>
      <c r="AJ779" s="19"/>
      <c r="AK779" s="19"/>
      <c r="AL779" s="19"/>
      <c r="AM779" s="19"/>
      <c r="AN779" s="19"/>
      <c r="AO779" s="19"/>
      <c r="AP779" s="19"/>
      <c r="AQ779" s="19"/>
      <c r="AR779" s="19"/>
      <c r="AS779" s="19"/>
      <c r="AT779" s="19"/>
    </row>
    <row r="780" spans="19:46" ht="15" customHeight="1"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  <c r="AG780" s="19"/>
      <c r="AH780" s="19"/>
      <c r="AI780" s="19"/>
      <c r="AJ780" s="19"/>
      <c r="AK780" s="19"/>
      <c r="AL780" s="19"/>
      <c r="AM780" s="19"/>
      <c r="AN780" s="19"/>
      <c r="AO780" s="19"/>
      <c r="AP780" s="19"/>
      <c r="AQ780" s="19"/>
      <c r="AR780" s="19"/>
      <c r="AS780" s="19"/>
      <c r="AT780" s="19"/>
    </row>
    <row r="781" spans="19:46" ht="15" customHeight="1"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  <c r="AH781" s="19"/>
      <c r="AI781" s="19"/>
      <c r="AJ781" s="19"/>
      <c r="AK781" s="19"/>
      <c r="AL781" s="19"/>
      <c r="AM781" s="19"/>
      <c r="AN781" s="19"/>
      <c r="AO781" s="19"/>
      <c r="AP781" s="19"/>
      <c r="AQ781" s="19"/>
      <c r="AR781" s="19"/>
      <c r="AS781" s="19"/>
      <c r="AT781" s="19"/>
    </row>
    <row r="782" spans="19:46" ht="15" customHeight="1"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  <c r="AD782" s="19"/>
      <c r="AE782" s="19"/>
      <c r="AF782" s="19"/>
      <c r="AG782" s="19"/>
      <c r="AH782" s="19"/>
      <c r="AI782" s="19"/>
      <c r="AJ782" s="19"/>
      <c r="AK782" s="19"/>
      <c r="AL782" s="19"/>
      <c r="AM782" s="19"/>
      <c r="AN782" s="19"/>
      <c r="AO782" s="19"/>
      <c r="AP782" s="19"/>
      <c r="AQ782" s="19"/>
      <c r="AR782" s="19"/>
      <c r="AS782" s="19"/>
      <c r="AT782" s="19"/>
    </row>
    <row r="783" spans="19:46" ht="15" customHeight="1"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  <c r="AH783" s="19"/>
      <c r="AI783" s="19"/>
      <c r="AJ783" s="19"/>
      <c r="AK783" s="19"/>
      <c r="AL783" s="19"/>
      <c r="AM783" s="19"/>
      <c r="AN783" s="19"/>
      <c r="AO783" s="19"/>
      <c r="AP783" s="19"/>
      <c r="AQ783" s="19"/>
      <c r="AR783" s="19"/>
      <c r="AS783" s="19"/>
      <c r="AT783" s="19"/>
    </row>
    <row r="784" spans="19:46" ht="15" customHeight="1"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  <c r="AG784" s="19"/>
      <c r="AH784" s="19"/>
      <c r="AI784" s="19"/>
      <c r="AJ784" s="19"/>
      <c r="AK784" s="19"/>
      <c r="AL784" s="19"/>
      <c r="AM784" s="19"/>
      <c r="AN784" s="19"/>
      <c r="AO784" s="19"/>
      <c r="AP784" s="19"/>
      <c r="AQ784" s="19"/>
      <c r="AR784" s="19"/>
      <c r="AS784" s="19"/>
      <c r="AT784" s="19"/>
    </row>
    <row r="785" spans="19:46" ht="15" customHeight="1"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  <c r="AG785" s="19"/>
      <c r="AH785" s="19"/>
      <c r="AI785" s="19"/>
      <c r="AJ785" s="19"/>
      <c r="AK785" s="19"/>
      <c r="AL785" s="19"/>
      <c r="AM785" s="19"/>
      <c r="AN785" s="19"/>
      <c r="AO785" s="19"/>
      <c r="AP785" s="19"/>
      <c r="AQ785" s="19"/>
      <c r="AR785" s="19"/>
      <c r="AS785" s="19"/>
      <c r="AT785" s="19"/>
    </row>
    <row r="786" spans="19:46" ht="15" customHeight="1"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  <c r="AD786" s="19"/>
      <c r="AE786" s="19"/>
      <c r="AF786" s="19"/>
      <c r="AG786" s="19"/>
      <c r="AH786" s="19"/>
      <c r="AI786" s="19"/>
      <c r="AJ786" s="19"/>
      <c r="AK786" s="19"/>
      <c r="AL786" s="19"/>
      <c r="AM786" s="19"/>
      <c r="AN786" s="19"/>
      <c r="AO786" s="19"/>
      <c r="AP786" s="19"/>
      <c r="AQ786" s="19"/>
      <c r="AR786" s="19"/>
      <c r="AS786" s="19"/>
      <c r="AT786" s="19"/>
    </row>
    <row r="787" spans="19:46" ht="15" customHeight="1"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  <c r="AH787" s="19"/>
      <c r="AI787" s="19"/>
      <c r="AJ787" s="19"/>
      <c r="AK787" s="19"/>
      <c r="AL787" s="19"/>
      <c r="AM787" s="19"/>
      <c r="AN787" s="19"/>
      <c r="AO787" s="19"/>
      <c r="AP787" s="19"/>
      <c r="AQ787" s="19"/>
      <c r="AR787" s="19"/>
      <c r="AS787" s="19"/>
      <c r="AT787" s="19"/>
    </row>
    <row r="788" spans="19:46" ht="15" customHeight="1"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19"/>
      <c r="AE788" s="19"/>
      <c r="AF788" s="19"/>
      <c r="AG788" s="19"/>
      <c r="AH788" s="19"/>
      <c r="AI788" s="19"/>
      <c r="AJ788" s="19"/>
      <c r="AK788" s="19"/>
      <c r="AL788" s="19"/>
      <c r="AM788" s="19"/>
      <c r="AN788" s="19"/>
      <c r="AO788" s="19"/>
      <c r="AP788" s="19"/>
      <c r="AQ788" s="19"/>
      <c r="AR788" s="19"/>
      <c r="AS788" s="19"/>
      <c r="AT788" s="19"/>
    </row>
    <row r="789" spans="19:46" ht="15" customHeight="1"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  <c r="AG789" s="19"/>
      <c r="AH789" s="19"/>
      <c r="AI789" s="19"/>
      <c r="AJ789" s="19"/>
      <c r="AK789" s="19"/>
      <c r="AL789" s="19"/>
      <c r="AM789" s="19"/>
      <c r="AN789" s="19"/>
      <c r="AO789" s="19"/>
      <c r="AP789" s="19"/>
      <c r="AQ789" s="19"/>
      <c r="AR789" s="19"/>
      <c r="AS789" s="19"/>
      <c r="AT789" s="19"/>
    </row>
    <row r="790" spans="19:46" ht="15" customHeight="1"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  <c r="AD790" s="19"/>
      <c r="AE790" s="19"/>
      <c r="AF790" s="19"/>
      <c r="AG790" s="19"/>
      <c r="AH790" s="19"/>
      <c r="AI790" s="19"/>
      <c r="AJ790" s="19"/>
      <c r="AK790" s="19"/>
      <c r="AL790" s="19"/>
      <c r="AM790" s="19"/>
      <c r="AN790" s="19"/>
      <c r="AO790" s="19"/>
      <c r="AP790" s="19"/>
      <c r="AQ790" s="19"/>
      <c r="AR790" s="19"/>
      <c r="AS790" s="19"/>
      <c r="AT790" s="19"/>
    </row>
    <row r="791" spans="19:46" ht="15" customHeight="1"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  <c r="AG791" s="19"/>
      <c r="AH791" s="19"/>
      <c r="AI791" s="19"/>
      <c r="AJ791" s="19"/>
      <c r="AK791" s="19"/>
      <c r="AL791" s="19"/>
      <c r="AM791" s="19"/>
      <c r="AN791" s="19"/>
      <c r="AO791" s="19"/>
      <c r="AP791" s="19"/>
      <c r="AQ791" s="19"/>
      <c r="AR791" s="19"/>
      <c r="AS791" s="19"/>
      <c r="AT791" s="19"/>
    </row>
    <row r="792" spans="19:46" ht="15" customHeight="1"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19"/>
      <c r="AE792" s="19"/>
      <c r="AF792" s="19"/>
      <c r="AG792" s="19"/>
      <c r="AH792" s="19"/>
      <c r="AI792" s="19"/>
      <c r="AJ792" s="19"/>
      <c r="AK792" s="19"/>
      <c r="AL792" s="19"/>
      <c r="AM792" s="19"/>
      <c r="AN792" s="19"/>
      <c r="AO792" s="19"/>
      <c r="AP792" s="19"/>
      <c r="AQ792" s="19"/>
      <c r="AR792" s="19"/>
      <c r="AS792" s="19"/>
      <c r="AT792" s="19"/>
    </row>
    <row r="793" spans="19:46" ht="15" customHeight="1"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  <c r="AG793" s="19"/>
      <c r="AH793" s="19"/>
      <c r="AI793" s="19"/>
      <c r="AJ793" s="19"/>
      <c r="AK793" s="19"/>
      <c r="AL793" s="19"/>
      <c r="AM793" s="19"/>
      <c r="AN793" s="19"/>
      <c r="AO793" s="19"/>
      <c r="AP793" s="19"/>
      <c r="AQ793" s="19"/>
      <c r="AR793" s="19"/>
      <c r="AS793" s="19"/>
      <c r="AT793" s="19"/>
    </row>
    <row r="794" spans="19:46" ht="15" customHeight="1"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  <c r="AD794" s="19"/>
      <c r="AE794" s="19"/>
      <c r="AF794" s="19"/>
      <c r="AG794" s="19"/>
      <c r="AH794" s="19"/>
      <c r="AI794" s="19"/>
      <c r="AJ794" s="19"/>
      <c r="AK794" s="19"/>
      <c r="AL794" s="19"/>
      <c r="AM794" s="19"/>
      <c r="AN794" s="19"/>
      <c r="AO794" s="19"/>
      <c r="AP794" s="19"/>
      <c r="AQ794" s="19"/>
      <c r="AR794" s="19"/>
      <c r="AS794" s="19"/>
      <c r="AT794" s="19"/>
    </row>
    <row r="795" spans="19:46" ht="15" customHeight="1"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  <c r="AH795" s="19"/>
      <c r="AI795" s="19"/>
      <c r="AJ795" s="19"/>
      <c r="AK795" s="19"/>
      <c r="AL795" s="19"/>
      <c r="AM795" s="19"/>
      <c r="AN795" s="19"/>
      <c r="AO795" s="19"/>
      <c r="AP795" s="19"/>
      <c r="AQ795" s="19"/>
      <c r="AR795" s="19"/>
      <c r="AS795" s="19"/>
      <c r="AT795" s="19"/>
    </row>
    <row r="796" spans="19:46" ht="15" customHeight="1"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19"/>
      <c r="AE796" s="19"/>
      <c r="AF796" s="19"/>
      <c r="AG796" s="19"/>
      <c r="AH796" s="19"/>
      <c r="AI796" s="19"/>
      <c r="AJ796" s="19"/>
      <c r="AK796" s="19"/>
      <c r="AL796" s="19"/>
      <c r="AM796" s="19"/>
      <c r="AN796" s="19"/>
      <c r="AO796" s="19"/>
      <c r="AP796" s="19"/>
      <c r="AQ796" s="19"/>
      <c r="AR796" s="19"/>
      <c r="AS796" s="19"/>
      <c r="AT796" s="19"/>
    </row>
    <row r="797" spans="19:46" ht="15" customHeight="1"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  <c r="AG797" s="19"/>
      <c r="AH797" s="19"/>
      <c r="AI797" s="19"/>
      <c r="AJ797" s="19"/>
      <c r="AK797" s="19"/>
      <c r="AL797" s="19"/>
      <c r="AM797" s="19"/>
      <c r="AN797" s="19"/>
      <c r="AO797" s="19"/>
      <c r="AP797" s="19"/>
      <c r="AQ797" s="19"/>
      <c r="AR797" s="19"/>
      <c r="AS797" s="19"/>
      <c r="AT797" s="19"/>
    </row>
    <row r="798" spans="19:46" ht="15" customHeight="1"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  <c r="AD798" s="19"/>
      <c r="AE798" s="19"/>
      <c r="AF798" s="19"/>
      <c r="AG798" s="19"/>
      <c r="AH798" s="19"/>
      <c r="AI798" s="19"/>
      <c r="AJ798" s="19"/>
      <c r="AK798" s="19"/>
      <c r="AL798" s="19"/>
      <c r="AM798" s="19"/>
      <c r="AN798" s="19"/>
      <c r="AO798" s="19"/>
      <c r="AP798" s="19"/>
      <c r="AQ798" s="19"/>
      <c r="AR798" s="19"/>
      <c r="AS798" s="19"/>
      <c r="AT798" s="19"/>
    </row>
    <row r="799" spans="19:46" ht="15" customHeight="1"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  <c r="AG799" s="19"/>
      <c r="AH799" s="19"/>
      <c r="AI799" s="19"/>
      <c r="AJ799" s="19"/>
      <c r="AK799" s="19"/>
      <c r="AL799" s="19"/>
      <c r="AM799" s="19"/>
      <c r="AN799" s="19"/>
      <c r="AO799" s="19"/>
      <c r="AP799" s="19"/>
      <c r="AQ799" s="19"/>
      <c r="AR799" s="19"/>
      <c r="AS799" s="19"/>
      <c r="AT799" s="19"/>
    </row>
    <row r="800" spans="19:46" ht="15" customHeight="1"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19"/>
      <c r="AE800" s="19"/>
      <c r="AF800" s="19"/>
      <c r="AG800" s="19"/>
      <c r="AH800" s="19"/>
      <c r="AI800" s="19"/>
      <c r="AJ800" s="19"/>
      <c r="AK800" s="19"/>
      <c r="AL800" s="19"/>
      <c r="AM800" s="19"/>
      <c r="AN800" s="19"/>
      <c r="AO800" s="19"/>
      <c r="AP800" s="19"/>
      <c r="AQ800" s="19"/>
      <c r="AR800" s="19"/>
      <c r="AS800" s="19"/>
      <c r="AT800" s="19"/>
    </row>
    <row r="801" spans="19:46" ht="15" customHeight="1"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  <c r="AG801" s="19"/>
      <c r="AH801" s="19"/>
      <c r="AI801" s="19"/>
      <c r="AJ801" s="19"/>
      <c r="AK801" s="19"/>
      <c r="AL801" s="19"/>
      <c r="AM801" s="19"/>
      <c r="AN801" s="19"/>
      <c r="AO801" s="19"/>
      <c r="AP801" s="19"/>
      <c r="AQ801" s="19"/>
      <c r="AR801" s="19"/>
      <c r="AS801" s="19"/>
      <c r="AT801" s="19"/>
    </row>
    <row r="802" spans="19:46" ht="15" customHeight="1"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  <c r="AD802" s="19"/>
      <c r="AE802" s="19"/>
      <c r="AF802" s="19"/>
      <c r="AG802" s="19"/>
      <c r="AH802" s="19"/>
      <c r="AI802" s="19"/>
      <c r="AJ802" s="19"/>
      <c r="AK802" s="19"/>
      <c r="AL802" s="19"/>
      <c r="AM802" s="19"/>
      <c r="AN802" s="19"/>
      <c r="AO802" s="19"/>
      <c r="AP802" s="19"/>
      <c r="AQ802" s="19"/>
      <c r="AR802" s="19"/>
      <c r="AS802" s="19"/>
      <c r="AT802" s="19"/>
    </row>
    <row r="803" spans="19:46" ht="15" customHeight="1"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  <c r="AG803" s="19"/>
      <c r="AH803" s="19"/>
      <c r="AI803" s="19"/>
      <c r="AJ803" s="19"/>
      <c r="AK803" s="19"/>
      <c r="AL803" s="19"/>
      <c r="AM803" s="19"/>
      <c r="AN803" s="19"/>
      <c r="AO803" s="19"/>
      <c r="AP803" s="19"/>
      <c r="AQ803" s="19"/>
      <c r="AR803" s="19"/>
      <c r="AS803" s="19"/>
      <c r="AT803" s="19"/>
    </row>
    <row r="804" spans="19:46" ht="15" customHeight="1"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19"/>
      <c r="AE804" s="19"/>
      <c r="AF804" s="19"/>
      <c r="AG804" s="19"/>
      <c r="AH804" s="19"/>
      <c r="AI804" s="19"/>
      <c r="AJ804" s="19"/>
      <c r="AK804" s="19"/>
      <c r="AL804" s="19"/>
      <c r="AM804" s="19"/>
      <c r="AN804" s="19"/>
      <c r="AO804" s="19"/>
      <c r="AP804" s="19"/>
      <c r="AQ804" s="19"/>
      <c r="AR804" s="19"/>
      <c r="AS804" s="19"/>
      <c r="AT804" s="19"/>
    </row>
    <row r="805" spans="19:46" ht="15" customHeight="1"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  <c r="AG805" s="19"/>
      <c r="AH805" s="19"/>
      <c r="AI805" s="19"/>
      <c r="AJ805" s="19"/>
      <c r="AK805" s="19"/>
      <c r="AL805" s="19"/>
      <c r="AM805" s="19"/>
      <c r="AN805" s="19"/>
      <c r="AO805" s="19"/>
      <c r="AP805" s="19"/>
      <c r="AQ805" s="19"/>
      <c r="AR805" s="19"/>
      <c r="AS805" s="19"/>
      <c r="AT805" s="19"/>
    </row>
    <row r="806" spans="19:46" ht="15" customHeight="1"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  <c r="AD806" s="19"/>
      <c r="AE806" s="19"/>
      <c r="AF806" s="19"/>
      <c r="AG806" s="19"/>
      <c r="AH806" s="19"/>
      <c r="AI806" s="19"/>
      <c r="AJ806" s="19"/>
      <c r="AK806" s="19"/>
      <c r="AL806" s="19"/>
      <c r="AM806" s="19"/>
      <c r="AN806" s="19"/>
      <c r="AO806" s="19"/>
      <c r="AP806" s="19"/>
      <c r="AQ806" s="19"/>
      <c r="AR806" s="19"/>
      <c r="AS806" s="19"/>
      <c r="AT806" s="19"/>
    </row>
    <row r="807" spans="19:46" ht="15" customHeight="1"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  <c r="AG807" s="19"/>
      <c r="AH807" s="19"/>
      <c r="AI807" s="19"/>
      <c r="AJ807" s="19"/>
      <c r="AK807" s="19"/>
      <c r="AL807" s="19"/>
      <c r="AM807" s="19"/>
      <c r="AN807" s="19"/>
      <c r="AO807" s="19"/>
      <c r="AP807" s="19"/>
      <c r="AQ807" s="19"/>
      <c r="AR807" s="19"/>
      <c r="AS807" s="19"/>
      <c r="AT807" s="19"/>
    </row>
    <row r="808" spans="19:46" ht="15" customHeight="1"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19"/>
      <c r="AE808" s="19"/>
      <c r="AF808" s="19"/>
      <c r="AG808" s="19"/>
      <c r="AH808" s="19"/>
      <c r="AI808" s="19"/>
      <c r="AJ808" s="19"/>
      <c r="AK808" s="19"/>
      <c r="AL808" s="19"/>
      <c r="AM808" s="19"/>
      <c r="AN808" s="19"/>
      <c r="AO808" s="19"/>
      <c r="AP808" s="19"/>
      <c r="AQ808" s="19"/>
      <c r="AR808" s="19"/>
      <c r="AS808" s="19"/>
      <c r="AT808" s="19"/>
    </row>
    <row r="809" spans="19:46" ht="15" customHeight="1"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  <c r="AG809" s="19"/>
      <c r="AH809" s="19"/>
      <c r="AI809" s="19"/>
      <c r="AJ809" s="19"/>
      <c r="AK809" s="19"/>
      <c r="AL809" s="19"/>
      <c r="AM809" s="19"/>
      <c r="AN809" s="19"/>
      <c r="AO809" s="19"/>
      <c r="AP809" s="19"/>
      <c r="AQ809" s="19"/>
      <c r="AR809" s="19"/>
      <c r="AS809" s="19"/>
      <c r="AT809" s="19"/>
    </row>
    <row r="810" spans="19:46" ht="15" customHeight="1"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s="19"/>
      <c r="AE810" s="19"/>
      <c r="AF810" s="19"/>
      <c r="AG810" s="19"/>
      <c r="AH810" s="19"/>
      <c r="AI810" s="19"/>
      <c r="AJ810" s="19"/>
      <c r="AK810" s="19"/>
      <c r="AL810" s="19"/>
      <c r="AM810" s="19"/>
      <c r="AN810" s="19"/>
      <c r="AO810" s="19"/>
      <c r="AP810" s="19"/>
      <c r="AQ810" s="19"/>
      <c r="AR810" s="19"/>
      <c r="AS810" s="19"/>
      <c r="AT810" s="19"/>
    </row>
    <row r="811" spans="19:46" ht="15" customHeight="1"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/>
      <c r="AK811" s="19"/>
      <c r="AL811" s="19"/>
      <c r="AM811" s="19"/>
      <c r="AN811" s="19"/>
      <c r="AO811" s="19"/>
      <c r="AP811" s="19"/>
      <c r="AQ811" s="19"/>
      <c r="AR811" s="19"/>
      <c r="AS811" s="19"/>
      <c r="AT811" s="19"/>
    </row>
    <row r="812" spans="19:46" ht="15" customHeight="1"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  <c r="AK812" s="19"/>
      <c r="AL812" s="19"/>
      <c r="AM812" s="19"/>
      <c r="AN812" s="19"/>
      <c r="AO812" s="19"/>
      <c r="AP812" s="19"/>
      <c r="AQ812" s="19"/>
      <c r="AR812" s="19"/>
      <c r="AS812" s="19"/>
      <c r="AT812" s="19"/>
    </row>
    <row r="813" spans="19:46" ht="15" customHeight="1"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  <c r="AH813" s="19"/>
      <c r="AI813" s="19"/>
      <c r="AJ813" s="19"/>
      <c r="AK813" s="19"/>
      <c r="AL813" s="19"/>
      <c r="AM813" s="19"/>
      <c r="AN813" s="19"/>
      <c r="AO813" s="19"/>
      <c r="AP813" s="19"/>
      <c r="AQ813" s="19"/>
      <c r="AR813" s="19"/>
      <c r="AS813" s="19"/>
      <c r="AT813" s="19"/>
    </row>
    <row r="814" spans="19:46" ht="15" customHeight="1"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D814" s="19"/>
      <c r="AE814" s="19"/>
      <c r="AF814" s="19"/>
      <c r="AG814" s="19"/>
      <c r="AH814" s="19"/>
      <c r="AI814" s="19"/>
      <c r="AJ814" s="19"/>
      <c r="AK814" s="19"/>
      <c r="AL814" s="19"/>
      <c r="AM814" s="19"/>
      <c r="AN814" s="19"/>
      <c r="AO814" s="19"/>
      <c r="AP814" s="19"/>
      <c r="AQ814" s="19"/>
      <c r="AR814" s="19"/>
      <c r="AS814" s="19"/>
      <c r="AT814" s="19"/>
    </row>
    <row r="815" spans="19:46" ht="15" customHeight="1"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  <c r="AH815" s="19"/>
      <c r="AI815" s="19"/>
      <c r="AJ815" s="19"/>
      <c r="AK815" s="19"/>
      <c r="AL815" s="19"/>
      <c r="AM815" s="19"/>
      <c r="AN815" s="19"/>
      <c r="AO815" s="19"/>
      <c r="AP815" s="19"/>
      <c r="AQ815" s="19"/>
      <c r="AR815" s="19"/>
      <c r="AS815" s="19"/>
      <c r="AT815" s="19"/>
    </row>
    <row r="816" spans="19:46" ht="15" customHeight="1"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19"/>
      <c r="AE816" s="19"/>
      <c r="AF816" s="19"/>
      <c r="AG816" s="19"/>
      <c r="AH816" s="19"/>
      <c r="AI816" s="19"/>
      <c r="AJ816" s="19"/>
      <c r="AK816" s="19"/>
      <c r="AL816" s="19"/>
      <c r="AM816" s="19"/>
      <c r="AN816" s="19"/>
      <c r="AO816" s="19"/>
      <c r="AP816" s="19"/>
      <c r="AQ816" s="19"/>
      <c r="AR816" s="19"/>
      <c r="AS816" s="19"/>
      <c r="AT816" s="19"/>
    </row>
    <row r="817" spans="19:46" ht="15" customHeight="1"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  <c r="AH817" s="19"/>
      <c r="AI817" s="19"/>
      <c r="AJ817" s="19"/>
      <c r="AK817" s="19"/>
      <c r="AL817" s="19"/>
      <c r="AM817" s="19"/>
      <c r="AN817" s="19"/>
      <c r="AO817" s="19"/>
      <c r="AP817" s="19"/>
      <c r="AQ817" s="19"/>
      <c r="AR817" s="19"/>
      <c r="AS817" s="19"/>
      <c r="AT817" s="19"/>
    </row>
    <row r="818" spans="19:46" ht="15" customHeight="1"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  <c r="AD818" s="19"/>
      <c r="AE818" s="19"/>
      <c r="AF818" s="19"/>
      <c r="AG818" s="19"/>
      <c r="AH818" s="19"/>
      <c r="AI818" s="19"/>
      <c r="AJ818" s="19"/>
      <c r="AK818" s="19"/>
      <c r="AL818" s="19"/>
      <c r="AM818" s="19"/>
      <c r="AN818" s="19"/>
      <c r="AO818" s="19"/>
      <c r="AP818" s="19"/>
      <c r="AQ818" s="19"/>
      <c r="AR818" s="19"/>
      <c r="AS818" s="19"/>
      <c r="AT818" s="19"/>
    </row>
    <row r="819" spans="19:46" ht="15" customHeight="1"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  <c r="AG819" s="19"/>
      <c r="AH819" s="19"/>
      <c r="AI819" s="19"/>
      <c r="AJ819" s="19"/>
      <c r="AK819" s="19"/>
      <c r="AL819" s="19"/>
      <c r="AM819" s="19"/>
      <c r="AN819" s="19"/>
      <c r="AO819" s="19"/>
      <c r="AP819" s="19"/>
      <c r="AQ819" s="19"/>
      <c r="AR819" s="19"/>
      <c r="AS819" s="19"/>
      <c r="AT819" s="19"/>
    </row>
    <row r="820" spans="19:46" ht="15" customHeight="1"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  <c r="AG820" s="19"/>
      <c r="AH820" s="19"/>
      <c r="AI820" s="19"/>
      <c r="AJ820" s="19"/>
      <c r="AK820" s="19"/>
      <c r="AL820" s="19"/>
      <c r="AM820" s="19"/>
      <c r="AN820" s="19"/>
      <c r="AO820" s="19"/>
      <c r="AP820" s="19"/>
      <c r="AQ820" s="19"/>
      <c r="AR820" s="19"/>
      <c r="AS820" s="19"/>
      <c r="AT820" s="19"/>
    </row>
    <row r="821" spans="19:46" ht="15" customHeight="1"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  <c r="AH821" s="19"/>
      <c r="AI821" s="19"/>
      <c r="AJ821" s="19"/>
      <c r="AK821" s="19"/>
      <c r="AL821" s="19"/>
      <c r="AM821" s="19"/>
      <c r="AN821" s="19"/>
      <c r="AO821" s="19"/>
      <c r="AP821" s="19"/>
      <c r="AQ821" s="19"/>
      <c r="AR821" s="19"/>
      <c r="AS821" s="19"/>
      <c r="AT821" s="19"/>
    </row>
    <row r="822" spans="19:46" ht="15" customHeight="1"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  <c r="AD822" s="19"/>
      <c r="AE822" s="19"/>
      <c r="AF822" s="19"/>
      <c r="AG822" s="19"/>
      <c r="AH822" s="19"/>
      <c r="AI822" s="19"/>
      <c r="AJ822" s="19"/>
      <c r="AK822" s="19"/>
      <c r="AL822" s="19"/>
      <c r="AM822" s="19"/>
      <c r="AN822" s="19"/>
      <c r="AO822" s="19"/>
      <c r="AP822" s="19"/>
      <c r="AQ822" s="19"/>
      <c r="AR822" s="19"/>
      <c r="AS822" s="19"/>
      <c r="AT822" s="19"/>
    </row>
    <row r="823" spans="19:46" ht="15" customHeight="1"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  <c r="AG823" s="19"/>
      <c r="AH823" s="19"/>
      <c r="AI823" s="19"/>
      <c r="AJ823" s="19"/>
      <c r="AK823" s="19"/>
      <c r="AL823" s="19"/>
      <c r="AM823" s="19"/>
      <c r="AN823" s="19"/>
      <c r="AO823" s="19"/>
      <c r="AP823" s="19"/>
      <c r="AQ823" s="19"/>
      <c r="AR823" s="19"/>
      <c r="AS823" s="19"/>
      <c r="AT823" s="19"/>
    </row>
    <row r="824" spans="19:46" ht="15" customHeight="1"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19"/>
      <c r="AE824" s="19"/>
      <c r="AF824" s="19"/>
      <c r="AG824" s="19"/>
      <c r="AH824" s="19"/>
      <c r="AI824" s="19"/>
      <c r="AJ824" s="19"/>
      <c r="AK824" s="19"/>
      <c r="AL824" s="19"/>
      <c r="AM824" s="19"/>
      <c r="AN824" s="19"/>
      <c r="AO824" s="19"/>
      <c r="AP824" s="19"/>
      <c r="AQ824" s="19"/>
      <c r="AR824" s="19"/>
      <c r="AS824" s="19"/>
      <c r="AT824" s="19"/>
    </row>
    <row r="825" spans="19:46" ht="15" customHeight="1"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19"/>
      <c r="AE825" s="19"/>
      <c r="AF825" s="19"/>
      <c r="AG825" s="19"/>
      <c r="AH825" s="19"/>
      <c r="AI825" s="19"/>
      <c r="AJ825" s="19"/>
      <c r="AK825" s="19"/>
      <c r="AL825" s="19"/>
      <c r="AM825" s="19"/>
      <c r="AN825" s="19"/>
      <c r="AO825" s="19"/>
      <c r="AP825" s="19"/>
      <c r="AQ825" s="19"/>
      <c r="AR825" s="19"/>
      <c r="AS825" s="19"/>
      <c r="AT825" s="19"/>
    </row>
    <row r="826" spans="19:46" ht="15" customHeight="1"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D826" s="19"/>
      <c r="AE826" s="19"/>
      <c r="AF826" s="19"/>
      <c r="AG826" s="19"/>
      <c r="AH826" s="19"/>
      <c r="AI826" s="19"/>
      <c r="AJ826" s="19"/>
      <c r="AK826" s="19"/>
      <c r="AL826" s="19"/>
      <c r="AM826" s="19"/>
      <c r="AN826" s="19"/>
      <c r="AO826" s="19"/>
      <c r="AP826" s="19"/>
      <c r="AQ826" s="19"/>
      <c r="AR826" s="19"/>
      <c r="AS826" s="19"/>
      <c r="AT826" s="19"/>
    </row>
    <row r="827" spans="19:46" ht="15" customHeight="1"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19"/>
      <c r="AE827" s="19"/>
      <c r="AF827" s="19"/>
      <c r="AG827" s="19"/>
      <c r="AH827" s="19"/>
      <c r="AI827" s="19"/>
      <c r="AJ827" s="19"/>
      <c r="AK827" s="19"/>
      <c r="AL827" s="19"/>
      <c r="AM827" s="19"/>
      <c r="AN827" s="19"/>
      <c r="AO827" s="19"/>
      <c r="AP827" s="19"/>
      <c r="AQ827" s="19"/>
      <c r="AR827" s="19"/>
      <c r="AS827" s="19"/>
      <c r="AT827" s="19"/>
    </row>
    <row r="828" spans="19:46" ht="15" customHeight="1"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D828" s="19"/>
      <c r="AE828" s="19"/>
      <c r="AF828" s="19"/>
      <c r="AG828" s="19"/>
      <c r="AH828" s="19"/>
      <c r="AI828" s="19"/>
      <c r="AJ828" s="19"/>
      <c r="AK828" s="19"/>
      <c r="AL828" s="19"/>
      <c r="AM828" s="19"/>
      <c r="AN828" s="19"/>
      <c r="AO828" s="19"/>
      <c r="AP828" s="19"/>
      <c r="AQ828" s="19"/>
      <c r="AR828" s="19"/>
      <c r="AS828" s="19"/>
      <c r="AT828" s="19"/>
    </row>
    <row r="829" spans="19:46" ht="15" customHeight="1"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19"/>
      <c r="AE829" s="19"/>
      <c r="AF829" s="19"/>
      <c r="AG829" s="19"/>
      <c r="AH829" s="19"/>
      <c r="AI829" s="19"/>
      <c r="AJ829" s="19"/>
      <c r="AK829" s="19"/>
      <c r="AL829" s="19"/>
      <c r="AM829" s="19"/>
      <c r="AN829" s="19"/>
      <c r="AO829" s="19"/>
      <c r="AP829" s="19"/>
      <c r="AQ829" s="19"/>
      <c r="AR829" s="19"/>
      <c r="AS829" s="19"/>
      <c r="AT829" s="19"/>
    </row>
    <row r="830" spans="19:46" ht="15" customHeight="1"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  <c r="AD830" s="19"/>
      <c r="AE830" s="19"/>
      <c r="AF830" s="19"/>
      <c r="AG830" s="19"/>
      <c r="AH830" s="19"/>
      <c r="AI830" s="19"/>
      <c r="AJ830" s="19"/>
      <c r="AK830" s="19"/>
      <c r="AL830" s="19"/>
      <c r="AM830" s="19"/>
      <c r="AN830" s="19"/>
      <c r="AO830" s="19"/>
      <c r="AP830" s="19"/>
      <c r="AQ830" s="19"/>
      <c r="AR830" s="19"/>
      <c r="AS830" s="19"/>
      <c r="AT830" s="19"/>
    </row>
    <row r="831" spans="19:46" ht="15" customHeight="1"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19"/>
      <c r="AE831" s="19"/>
      <c r="AF831" s="19"/>
      <c r="AG831" s="19"/>
      <c r="AH831" s="19"/>
      <c r="AI831" s="19"/>
      <c r="AJ831" s="19"/>
      <c r="AK831" s="19"/>
      <c r="AL831" s="19"/>
      <c r="AM831" s="19"/>
      <c r="AN831" s="19"/>
      <c r="AO831" s="19"/>
      <c r="AP831" s="19"/>
      <c r="AQ831" s="19"/>
      <c r="AR831" s="19"/>
      <c r="AS831" s="19"/>
      <c r="AT831" s="19"/>
    </row>
    <row r="832" spans="19:46" ht="15" customHeight="1"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19"/>
      <c r="AE832" s="19"/>
      <c r="AF832" s="19"/>
      <c r="AG832" s="19"/>
      <c r="AH832" s="19"/>
      <c r="AI832" s="19"/>
      <c r="AJ832" s="19"/>
      <c r="AK832" s="19"/>
      <c r="AL832" s="19"/>
      <c r="AM832" s="19"/>
      <c r="AN832" s="19"/>
      <c r="AO832" s="19"/>
      <c r="AP832" s="19"/>
      <c r="AQ832" s="19"/>
      <c r="AR832" s="19"/>
      <c r="AS832" s="19"/>
      <c r="AT832" s="19"/>
    </row>
    <row r="833" spans="19:46" ht="15" customHeight="1"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19"/>
      <c r="AE833" s="19"/>
      <c r="AF833" s="19"/>
      <c r="AG833" s="19"/>
      <c r="AH833" s="19"/>
      <c r="AI833" s="19"/>
      <c r="AJ833" s="19"/>
      <c r="AK833" s="19"/>
      <c r="AL833" s="19"/>
      <c r="AM833" s="19"/>
      <c r="AN833" s="19"/>
      <c r="AO833" s="19"/>
      <c r="AP833" s="19"/>
      <c r="AQ833" s="19"/>
      <c r="AR833" s="19"/>
      <c r="AS833" s="19"/>
      <c r="AT833" s="19"/>
    </row>
    <row r="834" spans="19:46" ht="15" customHeight="1"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  <c r="AD834" s="19"/>
      <c r="AE834" s="19"/>
      <c r="AF834" s="19"/>
      <c r="AG834" s="19"/>
      <c r="AH834" s="19"/>
      <c r="AI834" s="19"/>
      <c r="AJ834" s="19"/>
      <c r="AK834" s="19"/>
      <c r="AL834" s="19"/>
      <c r="AM834" s="19"/>
      <c r="AN834" s="19"/>
      <c r="AO834" s="19"/>
      <c r="AP834" s="19"/>
      <c r="AQ834" s="19"/>
      <c r="AR834" s="19"/>
      <c r="AS834" s="19"/>
      <c r="AT834" s="19"/>
    </row>
    <row r="835" spans="19:46" ht="15" customHeight="1"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19"/>
      <c r="AG835" s="19"/>
      <c r="AH835" s="19"/>
      <c r="AI835" s="19"/>
      <c r="AJ835" s="19"/>
      <c r="AK835" s="19"/>
      <c r="AL835" s="19"/>
      <c r="AM835" s="19"/>
      <c r="AN835" s="19"/>
      <c r="AO835" s="19"/>
      <c r="AP835" s="19"/>
      <c r="AQ835" s="19"/>
      <c r="AR835" s="19"/>
      <c r="AS835" s="19"/>
      <c r="AT835" s="19"/>
    </row>
    <row r="836" spans="19:46" ht="15" customHeight="1"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19"/>
      <c r="AE836" s="19"/>
      <c r="AF836" s="19"/>
      <c r="AG836" s="19"/>
      <c r="AH836" s="19"/>
      <c r="AI836" s="19"/>
      <c r="AJ836" s="19"/>
      <c r="AK836" s="19"/>
      <c r="AL836" s="19"/>
      <c r="AM836" s="19"/>
      <c r="AN836" s="19"/>
      <c r="AO836" s="19"/>
      <c r="AP836" s="19"/>
      <c r="AQ836" s="19"/>
      <c r="AR836" s="19"/>
      <c r="AS836" s="19"/>
      <c r="AT836" s="19"/>
    </row>
    <row r="837" spans="19:46" ht="15" customHeight="1"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19"/>
      <c r="AE837" s="19"/>
      <c r="AF837" s="19"/>
      <c r="AG837" s="19"/>
      <c r="AH837" s="19"/>
      <c r="AI837" s="19"/>
      <c r="AJ837" s="19"/>
      <c r="AK837" s="19"/>
      <c r="AL837" s="19"/>
      <c r="AM837" s="19"/>
      <c r="AN837" s="19"/>
      <c r="AO837" s="19"/>
      <c r="AP837" s="19"/>
      <c r="AQ837" s="19"/>
      <c r="AR837" s="19"/>
      <c r="AS837" s="19"/>
      <c r="AT837" s="19"/>
    </row>
    <row r="838" spans="19:46" ht="15" customHeight="1"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  <c r="AD838" s="19"/>
      <c r="AE838" s="19"/>
      <c r="AF838" s="19"/>
      <c r="AG838" s="19"/>
      <c r="AH838" s="19"/>
      <c r="AI838" s="19"/>
      <c r="AJ838" s="19"/>
      <c r="AK838" s="19"/>
      <c r="AL838" s="19"/>
      <c r="AM838" s="19"/>
      <c r="AN838" s="19"/>
      <c r="AO838" s="19"/>
      <c r="AP838" s="19"/>
      <c r="AQ838" s="19"/>
      <c r="AR838" s="19"/>
      <c r="AS838" s="19"/>
      <c r="AT838" s="19"/>
    </row>
    <row r="839" spans="19:46" ht="15" customHeight="1"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  <c r="AG839" s="19"/>
      <c r="AH839" s="19"/>
      <c r="AI839" s="19"/>
      <c r="AJ839" s="19"/>
      <c r="AK839" s="19"/>
      <c r="AL839" s="19"/>
      <c r="AM839" s="19"/>
      <c r="AN839" s="19"/>
      <c r="AO839" s="19"/>
      <c r="AP839" s="19"/>
      <c r="AQ839" s="19"/>
      <c r="AR839" s="19"/>
      <c r="AS839" s="19"/>
      <c r="AT839" s="19"/>
    </row>
    <row r="840" spans="19:46" ht="15" customHeight="1"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19"/>
      <c r="AE840" s="19"/>
      <c r="AF840" s="19"/>
      <c r="AG840" s="19"/>
      <c r="AH840" s="19"/>
      <c r="AI840" s="19"/>
      <c r="AJ840" s="19"/>
      <c r="AK840" s="19"/>
      <c r="AL840" s="19"/>
      <c r="AM840" s="19"/>
      <c r="AN840" s="19"/>
      <c r="AO840" s="19"/>
      <c r="AP840" s="19"/>
      <c r="AQ840" s="19"/>
      <c r="AR840" s="19"/>
      <c r="AS840" s="19"/>
      <c r="AT840" s="19"/>
    </row>
    <row r="841" spans="19:46" ht="15" customHeight="1"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  <c r="AG841" s="19"/>
      <c r="AH841" s="19"/>
      <c r="AI841" s="19"/>
      <c r="AJ841" s="19"/>
      <c r="AK841" s="19"/>
      <c r="AL841" s="19"/>
      <c r="AM841" s="19"/>
      <c r="AN841" s="19"/>
      <c r="AO841" s="19"/>
      <c r="AP841" s="19"/>
      <c r="AQ841" s="19"/>
      <c r="AR841" s="19"/>
      <c r="AS841" s="19"/>
      <c r="AT841" s="19"/>
    </row>
    <row r="842" spans="19:46" ht="15" customHeight="1"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D842" s="19"/>
      <c r="AE842" s="19"/>
      <c r="AF842" s="19"/>
      <c r="AG842" s="19"/>
      <c r="AH842" s="19"/>
      <c r="AI842" s="19"/>
      <c r="AJ842" s="19"/>
      <c r="AK842" s="19"/>
      <c r="AL842" s="19"/>
      <c r="AM842" s="19"/>
      <c r="AN842" s="19"/>
      <c r="AO842" s="19"/>
      <c r="AP842" s="19"/>
      <c r="AQ842" s="19"/>
      <c r="AR842" s="19"/>
      <c r="AS842" s="19"/>
      <c r="AT842" s="19"/>
    </row>
    <row r="843" spans="19:46" ht="15" customHeight="1"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19"/>
      <c r="AE843" s="19"/>
      <c r="AF843" s="19"/>
      <c r="AG843" s="19"/>
      <c r="AH843" s="19"/>
      <c r="AI843" s="19"/>
      <c r="AJ843" s="19"/>
      <c r="AK843" s="19"/>
      <c r="AL843" s="19"/>
      <c r="AM843" s="19"/>
      <c r="AN843" s="19"/>
      <c r="AO843" s="19"/>
      <c r="AP843" s="19"/>
      <c r="AQ843" s="19"/>
      <c r="AR843" s="19"/>
      <c r="AS843" s="19"/>
      <c r="AT843" s="19"/>
    </row>
    <row r="844" spans="19:46" ht="15" customHeight="1"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19"/>
      <c r="AE844" s="19"/>
      <c r="AF844" s="19"/>
      <c r="AG844" s="19"/>
      <c r="AH844" s="19"/>
      <c r="AI844" s="19"/>
      <c r="AJ844" s="19"/>
      <c r="AK844" s="19"/>
      <c r="AL844" s="19"/>
      <c r="AM844" s="19"/>
      <c r="AN844" s="19"/>
      <c r="AO844" s="19"/>
      <c r="AP844" s="19"/>
      <c r="AQ844" s="19"/>
      <c r="AR844" s="19"/>
      <c r="AS844" s="19"/>
      <c r="AT844" s="19"/>
    </row>
    <row r="845" spans="19:46" ht="15" customHeight="1"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19"/>
      <c r="AE845" s="19"/>
      <c r="AF845" s="19"/>
      <c r="AG845" s="19"/>
      <c r="AH845" s="19"/>
      <c r="AI845" s="19"/>
      <c r="AJ845" s="19"/>
      <c r="AK845" s="19"/>
      <c r="AL845" s="19"/>
      <c r="AM845" s="19"/>
      <c r="AN845" s="19"/>
      <c r="AO845" s="19"/>
      <c r="AP845" s="19"/>
      <c r="AQ845" s="19"/>
      <c r="AR845" s="19"/>
      <c r="AS845" s="19"/>
      <c r="AT845" s="19"/>
    </row>
    <row r="846" spans="19:46" ht="15" customHeight="1"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  <c r="AD846" s="19"/>
      <c r="AE846" s="19"/>
      <c r="AF846" s="19"/>
      <c r="AG846" s="19"/>
      <c r="AH846" s="19"/>
      <c r="AI846" s="19"/>
      <c r="AJ846" s="19"/>
      <c r="AK846" s="19"/>
      <c r="AL846" s="19"/>
      <c r="AM846" s="19"/>
      <c r="AN846" s="19"/>
      <c r="AO846" s="19"/>
      <c r="AP846" s="19"/>
      <c r="AQ846" s="19"/>
      <c r="AR846" s="19"/>
      <c r="AS846" s="19"/>
      <c r="AT846" s="19"/>
    </row>
    <row r="847" spans="19:46" ht="15" customHeight="1"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19"/>
      <c r="AE847" s="19"/>
      <c r="AF847" s="19"/>
      <c r="AG847" s="19"/>
      <c r="AH847" s="19"/>
      <c r="AI847" s="19"/>
      <c r="AJ847" s="19"/>
      <c r="AK847" s="19"/>
      <c r="AL847" s="19"/>
      <c r="AM847" s="19"/>
      <c r="AN847" s="19"/>
      <c r="AO847" s="19"/>
      <c r="AP847" s="19"/>
      <c r="AQ847" s="19"/>
      <c r="AR847" s="19"/>
      <c r="AS847" s="19"/>
      <c r="AT847" s="19"/>
    </row>
    <row r="848" spans="19:46" ht="15" customHeight="1"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s="19"/>
      <c r="AE848" s="19"/>
      <c r="AF848" s="19"/>
      <c r="AG848" s="19"/>
      <c r="AH848" s="19"/>
      <c r="AI848" s="19"/>
      <c r="AJ848" s="19"/>
      <c r="AK848" s="19"/>
      <c r="AL848" s="19"/>
      <c r="AM848" s="19"/>
      <c r="AN848" s="19"/>
      <c r="AO848" s="19"/>
      <c r="AP848" s="19"/>
      <c r="AQ848" s="19"/>
      <c r="AR848" s="19"/>
      <c r="AS848" s="19"/>
      <c r="AT848" s="19"/>
    </row>
    <row r="849" spans="19:46" ht="15" customHeight="1"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19"/>
      <c r="AE849" s="19"/>
      <c r="AF849" s="19"/>
      <c r="AG849" s="19"/>
      <c r="AH849" s="19"/>
      <c r="AI849" s="19"/>
      <c r="AJ849" s="19"/>
      <c r="AK849" s="19"/>
      <c r="AL849" s="19"/>
      <c r="AM849" s="19"/>
      <c r="AN849" s="19"/>
      <c r="AO849" s="19"/>
      <c r="AP849" s="19"/>
      <c r="AQ849" s="19"/>
      <c r="AR849" s="19"/>
      <c r="AS849" s="19"/>
      <c r="AT849" s="19"/>
    </row>
    <row r="850" spans="19:46" ht="15" customHeight="1"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  <c r="AD850" s="19"/>
      <c r="AE850" s="19"/>
      <c r="AF850" s="19"/>
      <c r="AG850" s="19"/>
      <c r="AH850" s="19"/>
      <c r="AI850" s="19"/>
      <c r="AJ850" s="19"/>
      <c r="AK850" s="19"/>
      <c r="AL850" s="19"/>
      <c r="AM850" s="19"/>
      <c r="AN850" s="19"/>
      <c r="AO850" s="19"/>
      <c r="AP850" s="19"/>
      <c r="AQ850" s="19"/>
      <c r="AR850" s="19"/>
      <c r="AS850" s="19"/>
      <c r="AT850" s="19"/>
    </row>
    <row r="851" spans="19:46" ht="15" customHeight="1"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19"/>
      <c r="AE851" s="19"/>
      <c r="AF851" s="19"/>
      <c r="AG851" s="19"/>
      <c r="AH851" s="19"/>
      <c r="AI851" s="19"/>
      <c r="AJ851" s="19"/>
      <c r="AK851" s="19"/>
      <c r="AL851" s="19"/>
      <c r="AM851" s="19"/>
      <c r="AN851" s="19"/>
      <c r="AO851" s="19"/>
      <c r="AP851" s="19"/>
      <c r="AQ851" s="19"/>
      <c r="AR851" s="19"/>
      <c r="AS851" s="19"/>
      <c r="AT851" s="19"/>
    </row>
    <row r="852" spans="19:46" ht="15" customHeight="1"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D852" s="19"/>
      <c r="AE852" s="19"/>
      <c r="AF852" s="19"/>
      <c r="AG852" s="19"/>
      <c r="AH852" s="19"/>
      <c r="AI852" s="19"/>
      <c r="AJ852" s="19"/>
      <c r="AK852" s="19"/>
      <c r="AL852" s="19"/>
      <c r="AM852" s="19"/>
      <c r="AN852" s="19"/>
      <c r="AO852" s="19"/>
      <c r="AP852" s="19"/>
      <c r="AQ852" s="19"/>
      <c r="AR852" s="19"/>
      <c r="AS852" s="19"/>
      <c r="AT852" s="19"/>
    </row>
    <row r="853" spans="19:46" ht="15" customHeight="1"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19"/>
      <c r="AE853" s="19"/>
      <c r="AF853" s="19"/>
      <c r="AG853" s="19"/>
      <c r="AH853" s="19"/>
      <c r="AI853" s="19"/>
      <c r="AJ853" s="19"/>
      <c r="AK853" s="19"/>
      <c r="AL853" s="19"/>
      <c r="AM853" s="19"/>
      <c r="AN853" s="19"/>
      <c r="AO853" s="19"/>
      <c r="AP853" s="19"/>
      <c r="AQ853" s="19"/>
      <c r="AR853" s="19"/>
      <c r="AS853" s="19"/>
      <c r="AT853" s="19"/>
    </row>
    <row r="854" spans="19:46" ht="15" customHeight="1"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  <c r="AD854" s="19"/>
      <c r="AE854" s="19"/>
      <c r="AF854" s="19"/>
      <c r="AG854" s="19"/>
      <c r="AH854" s="19"/>
      <c r="AI854" s="19"/>
      <c r="AJ854" s="19"/>
      <c r="AK854" s="19"/>
      <c r="AL854" s="19"/>
      <c r="AM854" s="19"/>
      <c r="AN854" s="19"/>
      <c r="AO854" s="19"/>
      <c r="AP854" s="19"/>
      <c r="AQ854" s="19"/>
      <c r="AR854" s="19"/>
      <c r="AS854" s="19"/>
      <c r="AT854" s="19"/>
    </row>
    <row r="855" spans="19:46" ht="15" customHeight="1"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19"/>
      <c r="AE855" s="19"/>
      <c r="AF855" s="19"/>
      <c r="AG855" s="19"/>
      <c r="AH855" s="19"/>
      <c r="AI855" s="19"/>
      <c r="AJ855" s="19"/>
      <c r="AK855" s="19"/>
      <c r="AL855" s="19"/>
      <c r="AM855" s="19"/>
      <c r="AN855" s="19"/>
      <c r="AO855" s="19"/>
      <c r="AP855" s="19"/>
      <c r="AQ855" s="19"/>
      <c r="AR855" s="19"/>
      <c r="AS855" s="19"/>
      <c r="AT855" s="19"/>
    </row>
    <row r="856" spans="19:46" ht="15" customHeight="1"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D856" s="19"/>
      <c r="AE856" s="19"/>
      <c r="AF856" s="19"/>
      <c r="AG856" s="19"/>
      <c r="AH856" s="19"/>
      <c r="AI856" s="19"/>
      <c r="AJ856" s="19"/>
      <c r="AK856" s="19"/>
      <c r="AL856" s="19"/>
      <c r="AM856" s="19"/>
      <c r="AN856" s="19"/>
      <c r="AO856" s="19"/>
      <c r="AP856" s="19"/>
      <c r="AQ856" s="19"/>
      <c r="AR856" s="19"/>
      <c r="AS856" s="19"/>
      <c r="AT856" s="19"/>
    </row>
    <row r="857" spans="19:46" ht="15" customHeight="1"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19"/>
      <c r="AE857" s="19"/>
      <c r="AF857" s="19"/>
      <c r="AG857" s="19"/>
      <c r="AH857" s="19"/>
      <c r="AI857" s="19"/>
      <c r="AJ857" s="19"/>
      <c r="AK857" s="19"/>
      <c r="AL857" s="19"/>
      <c r="AM857" s="19"/>
      <c r="AN857" s="19"/>
      <c r="AO857" s="19"/>
      <c r="AP857" s="19"/>
      <c r="AQ857" s="19"/>
      <c r="AR857" s="19"/>
      <c r="AS857" s="19"/>
      <c r="AT857" s="19"/>
    </row>
    <row r="858" spans="19:46" ht="15" customHeight="1"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D858" s="19"/>
      <c r="AE858" s="19"/>
      <c r="AF858" s="19"/>
      <c r="AG858" s="19"/>
      <c r="AH858" s="19"/>
      <c r="AI858" s="19"/>
      <c r="AJ858" s="19"/>
      <c r="AK858" s="19"/>
      <c r="AL858" s="19"/>
      <c r="AM858" s="19"/>
      <c r="AN858" s="19"/>
      <c r="AO858" s="19"/>
      <c r="AP858" s="19"/>
      <c r="AQ858" s="19"/>
      <c r="AR858" s="19"/>
      <c r="AS858" s="19"/>
      <c r="AT858" s="19"/>
    </row>
    <row r="859" spans="19:46" ht="15" customHeight="1"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19"/>
      <c r="AE859" s="19"/>
      <c r="AF859" s="19"/>
      <c r="AG859" s="19"/>
      <c r="AH859" s="19"/>
      <c r="AI859" s="19"/>
      <c r="AJ859" s="19"/>
      <c r="AK859" s="19"/>
      <c r="AL859" s="19"/>
      <c r="AM859" s="19"/>
      <c r="AN859" s="19"/>
      <c r="AO859" s="19"/>
      <c r="AP859" s="19"/>
      <c r="AQ859" s="19"/>
      <c r="AR859" s="19"/>
      <c r="AS859" s="19"/>
      <c r="AT859" s="19"/>
    </row>
    <row r="860" spans="19:46" ht="15" customHeight="1"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D860" s="19"/>
      <c r="AE860" s="19"/>
      <c r="AF860" s="19"/>
      <c r="AG860" s="19"/>
      <c r="AH860" s="19"/>
      <c r="AI860" s="19"/>
      <c r="AJ860" s="19"/>
      <c r="AK860" s="19"/>
      <c r="AL860" s="19"/>
      <c r="AM860" s="19"/>
      <c r="AN860" s="19"/>
      <c r="AO860" s="19"/>
      <c r="AP860" s="19"/>
      <c r="AQ860" s="19"/>
      <c r="AR860" s="19"/>
      <c r="AS860" s="19"/>
      <c r="AT860" s="19"/>
    </row>
    <row r="861" spans="19:46" ht="15" customHeight="1"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19"/>
      <c r="AE861" s="19"/>
      <c r="AF861" s="19"/>
      <c r="AG861" s="19"/>
      <c r="AH861" s="19"/>
      <c r="AI861" s="19"/>
      <c r="AJ861" s="19"/>
      <c r="AK861" s="19"/>
      <c r="AL861" s="19"/>
      <c r="AM861" s="19"/>
      <c r="AN861" s="19"/>
      <c r="AO861" s="19"/>
      <c r="AP861" s="19"/>
      <c r="AQ861" s="19"/>
      <c r="AR861" s="19"/>
      <c r="AS861" s="19"/>
      <c r="AT861" s="19"/>
    </row>
    <row r="862" spans="19:46" ht="15" customHeight="1"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  <c r="AD862" s="19"/>
      <c r="AE862" s="19"/>
      <c r="AF862" s="19"/>
      <c r="AG862" s="19"/>
      <c r="AH862" s="19"/>
      <c r="AI862" s="19"/>
      <c r="AJ862" s="19"/>
      <c r="AK862" s="19"/>
      <c r="AL862" s="19"/>
      <c r="AM862" s="19"/>
      <c r="AN862" s="19"/>
      <c r="AO862" s="19"/>
      <c r="AP862" s="19"/>
      <c r="AQ862" s="19"/>
      <c r="AR862" s="19"/>
      <c r="AS862" s="19"/>
      <c r="AT862" s="19"/>
    </row>
    <row r="863" spans="19:46" ht="15" customHeight="1"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19"/>
      <c r="AE863" s="19"/>
      <c r="AF863" s="19"/>
      <c r="AG863" s="19"/>
      <c r="AH863" s="19"/>
      <c r="AI863" s="19"/>
      <c r="AJ863" s="19"/>
      <c r="AK863" s="19"/>
      <c r="AL863" s="19"/>
      <c r="AM863" s="19"/>
      <c r="AN863" s="19"/>
      <c r="AO863" s="19"/>
      <c r="AP863" s="19"/>
      <c r="AQ863" s="19"/>
      <c r="AR863" s="19"/>
      <c r="AS863" s="19"/>
      <c r="AT863" s="19"/>
    </row>
    <row r="864" spans="19:46" ht="15" customHeight="1"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D864" s="19"/>
      <c r="AE864" s="19"/>
      <c r="AF864" s="19"/>
      <c r="AG864" s="19"/>
      <c r="AH864" s="19"/>
      <c r="AI864" s="19"/>
      <c r="AJ864" s="19"/>
      <c r="AK864" s="19"/>
      <c r="AL864" s="19"/>
      <c r="AM864" s="19"/>
      <c r="AN864" s="19"/>
      <c r="AO864" s="19"/>
      <c r="AP864" s="19"/>
      <c r="AQ864" s="19"/>
      <c r="AR864" s="19"/>
      <c r="AS864" s="19"/>
      <c r="AT864" s="19"/>
    </row>
    <row r="865" spans="19:46" ht="15" customHeight="1"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19"/>
      <c r="AE865" s="19"/>
      <c r="AF865" s="19"/>
      <c r="AG865" s="19"/>
      <c r="AH865" s="19"/>
      <c r="AI865" s="19"/>
      <c r="AJ865" s="19"/>
      <c r="AK865" s="19"/>
      <c r="AL865" s="19"/>
      <c r="AM865" s="19"/>
      <c r="AN865" s="19"/>
      <c r="AO865" s="19"/>
      <c r="AP865" s="19"/>
      <c r="AQ865" s="19"/>
      <c r="AR865" s="19"/>
      <c r="AS865" s="19"/>
      <c r="AT865" s="19"/>
    </row>
    <row r="866" spans="19:46" ht="15" customHeight="1"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  <c r="AD866" s="19"/>
      <c r="AE866" s="19"/>
      <c r="AF866" s="19"/>
      <c r="AG866" s="19"/>
      <c r="AH866" s="19"/>
      <c r="AI866" s="19"/>
      <c r="AJ866" s="19"/>
      <c r="AK866" s="19"/>
      <c r="AL866" s="19"/>
      <c r="AM866" s="19"/>
      <c r="AN866" s="19"/>
      <c r="AO866" s="19"/>
      <c r="AP866" s="19"/>
      <c r="AQ866" s="19"/>
      <c r="AR866" s="19"/>
      <c r="AS866" s="19"/>
      <c r="AT866" s="19"/>
    </row>
    <row r="867" spans="19:46" ht="15" customHeight="1"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19"/>
      <c r="AE867" s="19"/>
      <c r="AF867" s="19"/>
      <c r="AG867" s="19"/>
      <c r="AH867" s="19"/>
      <c r="AI867" s="19"/>
      <c r="AJ867" s="19"/>
      <c r="AK867" s="19"/>
      <c r="AL867" s="19"/>
      <c r="AM867" s="19"/>
      <c r="AN867" s="19"/>
      <c r="AO867" s="19"/>
      <c r="AP867" s="19"/>
      <c r="AQ867" s="19"/>
      <c r="AR867" s="19"/>
      <c r="AS867" s="19"/>
      <c r="AT867" s="19"/>
    </row>
    <row r="868" spans="19:46" ht="15" customHeight="1"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D868" s="19"/>
      <c r="AE868" s="19"/>
      <c r="AF868" s="19"/>
      <c r="AG868" s="19"/>
      <c r="AH868" s="19"/>
      <c r="AI868" s="19"/>
      <c r="AJ868" s="19"/>
      <c r="AK868" s="19"/>
      <c r="AL868" s="19"/>
      <c r="AM868" s="19"/>
      <c r="AN868" s="19"/>
      <c r="AO868" s="19"/>
      <c r="AP868" s="19"/>
      <c r="AQ868" s="19"/>
      <c r="AR868" s="19"/>
      <c r="AS868" s="19"/>
      <c r="AT868" s="19"/>
    </row>
    <row r="869" spans="19:46" ht="15" customHeight="1"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19"/>
      <c r="AE869" s="19"/>
      <c r="AF869" s="19"/>
      <c r="AG869" s="19"/>
      <c r="AH869" s="19"/>
      <c r="AI869" s="19"/>
      <c r="AJ869" s="19"/>
      <c r="AK869" s="19"/>
      <c r="AL869" s="19"/>
      <c r="AM869" s="19"/>
      <c r="AN869" s="19"/>
      <c r="AO869" s="19"/>
      <c r="AP869" s="19"/>
      <c r="AQ869" s="19"/>
      <c r="AR869" s="19"/>
      <c r="AS869" s="19"/>
      <c r="AT869" s="19"/>
    </row>
    <row r="870" spans="19:46" ht="15" customHeight="1"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  <c r="AD870" s="19"/>
      <c r="AE870" s="19"/>
      <c r="AF870" s="19"/>
      <c r="AG870" s="19"/>
      <c r="AH870" s="19"/>
      <c r="AI870" s="19"/>
      <c r="AJ870" s="19"/>
      <c r="AK870" s="19"/>
      <c r="AL870" s="19"/>
      <c r="AM870" s="19"/>
      <c r="AN870" s="19"/>
      <c r="AO870" s="19"/>
      <c r="AP870" s="19"/>
      <c r="AQ870" s="19"/>
      <c r="AR870" s="19"/>
      <c r="AS870" s="19"/>
      <c r="AT870" s="19"/>
    </row>
    <row r="871" spans="19:46" ht="15" customHeight="1"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19"/>
      <c r="AE871" s="19"/>
      <c r="AF871" s="19"/>
      <c r="AG871" s="19"/>
      <c r="AH871" s="19"/>
      <c r="AI871" s="19"/>
      <c r="AJ871" s="19"/>
      <c r="AK871" s="19"/>
      <c r="AL871" s="19"/>
      <c r="AM871" s="19"/>
      <c r="AN871" s="19"/>
      <c r="AO871" s="19"/>
      <c r="AP871" s="19"/>
      <c r="AQ871" s="19"/>
      <c r="AR871" s="19"/>
      <c r="AS871" s="19"/>
      <c r="AT871" s="19"/>
    </row>
    <row r="872" spans="19:46" ht="15" customHeight="1"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D872" s="19"/>
      <c r="AE872" s="19"/>
      <c r="AF872" s="19"/>
      <c r="AG872" s="19"/>
      <c r="AH872" s="19"/>
      <c r="AI872" s="19"/>
      <c r="AJ872" s="19"/>
      <c r="AK872" s="19"/>
      <c r="AL872" s="19"/>
      <c r="AM872" s="19"/>
      <c r="AN872" s="19"/>
      <c r="AO872" s="19"/>
      <c r="AP872" s="19"/>
      <c r="AQ872" s="19"/>
      <c r="AR872" s="19"/>
      <c r="AS872" s="19"/>
      <c r="AT872" s="19"/>
    </row>
    <row r="873" spans="19:46" ht="15" customHeight="1"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19"/>
      <c r="AE873" s="19"/>
      <c r="AF873" s="19"/>
      <c r="AG873" s="19"/>
      <c r="AH873" s="19"/>
      <c r="AI873" s="19"/>
      <c r="AJ873" s="19"/>
      <c r="AK873" s="19"/>
      <c r="AL873" s="19"/>
      <c r="AM873" s="19"/>
      <c r="AN873" s="19"/>
      <c r="AO873" s="19"/>
      <c r="AP873" s="19"/>
      <c r="AQ873" s="19"/>
      <c r="AR873" s="19"/>
      <c r="AS873" s="19"/>
      <c r="AT873" s="19"/>
    </row>
    <row r="874" spans="19:46" ht="15" customHeight="1"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  <c r="AD874" s="19"/>
      <c r="AE874" s="19"/>
      <c r="AF874" s="19"/>
      <c r="AG874" s="19"/>
      <c r="AH874" s="19"/>
      <c r="AI874" s="19"/>
      <c r="AJ874" s="19"/>
      <c r="AK874" s="19"/>
      <c r="AL874" s="19"/>
      <c r="AM874" s="19"/>
      <c r="AN874" s="19"/>
      <c r="AO874" s="19"/>
      <c r="AP874" s="19"/>
      <c r="AQ874" s="19"/>
      <c r="AR874" s="19"/>
      <c r="AS874" s="19"/>
      <c r="AT874" s="19"/>
    </row>
    <row r="875" spans="19:46" ht="15" customHeight="1"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19"/>
      <c r="AE875" s="19"/>
      <c r="AF875" s="19"/>
      <c r="AG875" s="19"/>
      <c r="AH875" s="19"/>
      <c r="AI875" s="19"/>
      <c r="AJ875" s="19"/>
      <c r="AK875" s="19"/>
      <c r="AL875" s="19"/>
      <c r="AM875" s="19"/>
      <c r="AN875" s="19"/>
      <c r="AO875" s="19"/>
      <c r="AP875" s="19"/>
      <c r="AQ875" s="19"/>
      <c r="AR875" s="19"/>
      <c r="AS875" s="19"/>
      <c r="AT875" s="19"/>
    </row>
    <row r="876" spans="19:46" ht="15" customHeight="1"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D876" s="19"/>
      <c r="AE876" s="19"/>
      <c r="AF876" s="19"/>
      <c r="AG876" s="19"/>
      <c r="AH876" s="19"/>
      <c r="AI876" s="19"/>
      <c r="AJ876" s="19"/>
      <c r="AK876" s="19"/>
      <c r="AL876" s="19"/>
      <c r="AM876" s="19"/>
      <c r="AN876" s="19"/>
      <c r="AO876" s="19"/>
      <c r="AP876" s="19"/>
      <c r="AQ876" s="19"/>
      <c r="AR876" s="19"/>
      <c r="AS876" s="19"/>
      <c r="AT876" s="19"/>
    </row>
    <row r="877" spans="19:46" ht="15" customHeight="1"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19"/>
      <c r="AE877" s="19"/>
      <c r="AF877" s="19"/>
      <c r="AG877" s="19"/>
      <c r="AH877" s="19"/>
      <c r="AI877" s="19"/>
      <c r="AJ877" s="19"/>
      <c r="AK877" s="19"/>
      <c r="AL877" s="19"/>
      <c r="AM877" s="19"/>
      <c r="AN877" s="19"/>
      <c r="AO877" s="19"/>
      <c r="AP877" s="19"/>
      <c r="AQ877" s="19"/>
      <c r="AR877" s="19"/>
      <c r="AS877" s="19"/>
      <c r="AT877" s="19"/>
    </row>
    <row r="878" spans="19:46" ht="15" customHeight="1"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  <c r="AD878" s="19"/>
      <c r="AE878" s="19"/>
      <c r="AF878" s="19"/>
      <c r="AG878" s="19"/>
      <c r="AH878" s="19"/>
      <c r="AI878" s="19"/>
      <c r="AJ878" s="19"/>
      <c r="AK878" s="19"/>
      <c r="AL878" s="19"/>
      <c r="AM878" s="19"/>
      <c r="AN878" s="19"/>
      <c r="AO878" s="19"/>
      <c r="AP878" s="19"/>
      <c r="AQ878" s="19"/>
      <c r="AR878" s="19"/>
      <c r="AS878" s="19"/>
      <c r="AT878" s="19"/>
    </row>
    <row r="879" spans="19:46" ht="15" customHeight="1"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19"/>
      <c r="AE879" s="19"/>
      <c r="AF879" s="19"/>
      <c r="AG879" s="19"/>
      <c r="AH879" s="19"/>
      <c r="AI879" s="19"/>
      <c r="AJ879" s="19"/>
      <c r="AK879" s="19"/>
      <c r="AL879" s="19"/>
      <c r="AM879" s="19"/>
      <c r="AN879" s="19"/>
      <c r="AO879" s="19"/>
      <c r="AP879" s="19"/>
      <c r="AQ879" s="19"/>
      <c r="AR879" s="19"/>
      <c r="AS879" s="19"/>
      <c r="AT879" s="19"/>
    </row>
    <row r="880" spans="19:46" ht="15" customHeight="1"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D880" s="19"/>
      <c r="AE880" s="19"/>
      <c r="AF880" s="19"/>
      <c r="AG880" s="19"/>
      <c r="AH880" s="19"/>
      <c r="AI880" s="19"/>
      <c r="AJ880" s="19"/>
      <c r="AK880" s="19"/>
      <c r="AL880" s="19"/>
      <c r="AM880" s="19"/>
      <c r="AN880" s="19"/>
      <c r="AO880" s="19"/>
      <c r="AP880" s="19"/>
      <c r="AQ880" s="19"/>
      <c r="AR880" s="19"/>
      <c r="AS880" s="19"/>
      <c r="AT880" s="19"/>
    </row>
    <row r="881" spans="19:46" ht="15" customHeight="1"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19"/>
      <c r="AE881" s="19"/>
      <c r="AF881" s="19"/>
      <c r="AG881" s="19"/>
      <c r="AH881" s="19"/>
      <c r="AI881" s="19"/>
      <c r="AJ881" s="19"/>
      <c r="AK881" s="19"/>
      <c r="AL881" s="19"/>
      <c r="AM881" s="19"/>
      <c r="AN881" s="19"/>
      <c r="AO881" s="19"/>
      <c r="AP881" s="19"/>
      <c r="AQ881" s="19"/>
      <c r="AR881" s="19"/>
      <c r="AS881" s="19"/>
      <c r="AT881" s="19"/>
    </row>
    <row r="882" spans="19:46" ht="15" customHeight="1"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  <c r="AD882" s="19"/>
      <c r="AE882" s="19"/>
      <c r="AF882" s="19"/>
      <c r="AG882" s="19"/>
      <c r="AH882" s="19"/>
      <c r="AI882" s="19"/>
      <c r="AJ882" s="19"/>
      <c r="AK882" s="19"/>
      <c r="AL882" s="19"/>
      <c r="AM882" s="19"/>
      <c r="AN882" s="19"/>
      <c r="AO882" s="19"/>
      <c r="AP882" s="19"/>
      <c r="AQ882" s="19"/>
      <c r="AR882" s="19"/>
      <c r="AS882" s="19"/>
      <c r="AT882" s="19"/>
    </row>
    <row r="883" spans="19:46" ht="15" customHeight="1"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19"/>
      <c r="AE883" s="19"/>
      <c r="AF883" s="19"/>
      <c r="AG883" s="19"/>
      <c r="AH883" s="19"/>
      <c r="AI883" s="19"/>
      <c r="AJ883" s="19"/>
      <c r="AK883" s="19"/>
      <c r="AL883" s="19"/>
      <c r="AM883" s="19"/>
      <c r="AN883" s="19"/>
      <c r="AO883" s="19"/>
      <c r="AP883" s="19"/>
      <c r="AQ883" s="19"/>
      <c r="AR883" s="19"/>
      <c r="AS883" s="19"/>
      <c r="AT883" s="19"/>
    </row>
    <row r="884" spans="19:46" ht="15" customHeight="1"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D884" s="19"/>
      <c r="AE884" s="19"/>
      <c r="AF884" s="19"/>
      <c r="AG884" s="19"/>
      <c r="AH884" s="19"/>
      <c r="AI884" s="19"/>
      <c r="AJ884" s="19"/>
      <c r="AK884" s="19"/>
      <c r="AL884" s="19"/>
      <c r="AM884" s="19"/>
      <c r="AN884" s="19"/>
      <c r="AO884" s="19"/>
      <c r="AP884" s="19"/>
      <c r="AQ884" s="19"/>
      <c r="AR884" s="19"/>
      <c r="AS884" s="19"/>
      <c r="AT884" s="19"/>
    </row>
    <row r="885" spans="19:46" ht="15" customHeight="1"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19"/>
      <c r="AE885" s="19"/>
      <c r="AF885" s="19"/>
      <c r="AG885" s="19"/>
      <c r="AH885" s="19"/>
      <c r="AI885" s="19"/>
      <c r="AJ885" s="19"/>
      <c r="AK885" s="19"/>
      <c r="AL885" s="19"/>
      <c r="AM885" s="19"/>
      <c r="AN885" s="19"/>
      <c r="AO885" s="19"/>
      <c r="AP885" s="19"/>
      <c r="AQ885" s="19"/>
      <c r="AR885" s="19"/>
      <c r="AS885" s="19"/>
      <c r="AT885" s="19"/>
    </row>
    <row r="886" spans="19:46" ht="15" customHeight="1"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  <c r="AD886" s="19"/>
      <c r="AE886" s="19"/>
      <c r="AF886" s="19"/>
      <c r="AG886" s="19"/>
      <c r="AH886" s="19"/>
      <c r="AI886" s="19"/>
      <c r="AJ886" s="19"/>
      <c r="AK886" s="19"/>
      <c r="AL886" s="19"/>
      <c r="AM886" s="19"/>
      <c r="AN886" s="19"/>
      <c r="AO886" s="19"/>
      <c r="AP886" s="19"/>
      <c r="AQ886" s="19"/>
      <c r="AR886" s="19"/>
      <c r="AS886" s="19"/>
      <c r="AT886" s="19"/>
    </row>
    <row r="887" spans="19:46" ht="15" customHeight="1"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19"/>
      <c r="AE887" s="19"/>
      <c r="AF887" s="19"/>
      <c r="AG887" s="19"/>
      <c r="AH887" s="19"/>
      <c r="AI887" s="19"/>
      <c r="AJ887" s="19"/>
      <c r="AK887" s="19"/>
      <c r="AL887" s="19"/>
      <c r="AM887" s="19"/>
      <c r="AN887" s="19"/>
      <c r="AO887" s="19"/>
      <c r="AP887" s="19"/>
      <c r="AQ887" s="19"/>
      <c r="AR887" s="19"/>
      <c r="AS887" s="19"/>
      <c r="AT887" s="19"/>
    </row>
    <row r="888" spans="19:46" ht="15" customHeight="1"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s="19"/>
      <c r="AE888" s="19"/>
      <c r="AF888" s="19"/>
      <c r="AG888" s="19"/>
      <c r="AH888" s="19"/>
      <c r="AI888" s="19"/>
      <c r="AJ888" s="19"/>
      <c r="AK888" s="19"/>
      <c r="AL888" s="19"/>
      <c r="AM888" s="19"/>
      <c r="AN888" s="19"/>
      <c r="AO888" s="19"/>
      <c r="AP888" s="19"/>
      <c r="AQ888" s="19"/>
      <c r="AR888" s="19"/>
      <c r="AS888" s="19"/>
      <c r="AT888" s="19"/>
    </row>
    <row r="889" spans="19:46" ht="15" customHeight="1"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19"/>
      <c r="AE889" s="19"/>
      <c r="AF889" s="19"/>
      <c r="AG889" s="19"/>
      <c r="AH889" s="19"/>
      <c r="AI889" s="19"/>
      <c r="AJ889" s="19"/>
      <c r="AK889" s="19"/>
      <c r="AL889" s="19"/>
      <c r="AM889" s="19"/>
      <c r="AN889" s="19"/>
      <c r="AO889" s="19"/>
      <c r="AP889" s="19"/>
      <c r="AQ889" s="19"/>
      <c r="AR889" s="19"/>
      <c r="AS889" s="19"/>
      <c r="AT889" s="19"/>
    </row>
    <row r="890" spans="19:46" ht="15" customHeight="1"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 s="19"/>
      <c r="AE890" s="19"/>
      <c r="AF890" s="19"/>
      <c r="AG890" s="19"/>
      <c r="AH890" s="19"/>
      <c r="AI890" s="19"/>
      <c r="AJ890" s="19"/>
      <c r="AK890" s="19"/>
      <c r="AL890" s="19"/>
      <c r="AM890" s="19"/>
      <c r="AN890" s="19"/>
      <c r="AO890" s="19"/>
      <c r="AP890" s="19"/>
      <c r="AQ890" s="19"/>
      <c r="AR890" s="19"/>
      <c r="AS890" s="19"/>
      <c r="AT890" s="19"/>
    </row>
    <row r="891" spans="19:46" ht="15" customHeight="1"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19"/>
      <c r="AE891" s="19"/>
      <c r="AF891" s="19"/>
      <c r="AG891" s="19"/>
      <c r="AH891" s="19"/>
      <c r="AI891" s="19"/>
      <c r="AJ891" s="19"/>
      <c r="AK891" s="19"/>
      <c r="AL891" s="19"/>
      <c r="AM891" s="19"/>
      <c r="AN891" s="19"/>
      <c r="AO891" s="19"/>
      <c r="AP891" s="19"/>
      <c r="AQ891" s="19"/>
      <c r="AR891" s="19"/>
      <c r="AS891" s="19"/>
      <c r="AT891" s="19"/>
    </row>
    <row r="892" spans="19:46" ht="15" customHeight="1"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D892" s="19"/>
      <c r="AE892" s="19"/>
      <c r="AF892" s="19"/>
      <c r="AG892" s="19"/>
      <c r="AH892" s="19"/>
      <c r="AI892" s="19"/>
      <c r="AJ892" s="19"/>
      <c r="AK892" s="19"/>
      <c r="AL892" s="19"/>
      <c r="AM892" s="19"/>
      <c r="AN892" s="19"/>
      <c r="AO892" s="19"/>
      <c r="AP892" s="19"/>
      <c r="AQ892" s="19"/>
      <c r="AR892" s="19"/>
      <c r="AS892" s="19"/>
      <c r="AT892" s="19"/>
    </row>
    <row r="893" spans="19:46" ht="15" customHeight="1"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19"/>
      <c r="AE893" s="19"/>
      <c r="AF893" s="19"/>
      <c r="AG893" s="19"/>
      <c r="AH893" s="19"/>
      <c r="AI893" s="19"/>
      <c r="AJ893" s="19"/>
      <c r="AK893" s="19"/>
      <c r="AL893" s="19"/>
      <c r="AM893" s="19"/>
      <c r="AN893" s="19"/>
      <c r="AO893" s="19"/>
      <c r="AP893" s="19"/>
      <c r="AQ893" s="19"/>
      <c r="AR893" s="19"/>
      <c r="AS893" s="19"/>
      <c r="AT893" s="19"/>
    </row>
    <row r="894" spans="19:46" ht="15" customHeight="1"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  <c r="AD894" s="19"/>
      <c r="AE894" s="19"/>
      <c r="AF894" s="19"/>
      <c r="AG894" s="19"/>
      <c r="AH894" s="19"/>
      <c r="AI894" s="19"/>
      <c r="AJ894" s="19"/>
      <c r="AK894" s="19"/>
      <c r="AL894" s="19"/>
      <c r="AM894" s="19"/>
      <c r="AN894" s="19"/>
      <c r="AO894" s="19"/>
      <c r="AP894" s="19"/>
      <c r="AQ894" s="19"/>
      <c r="AR894" s="19"/>
      <c r="AS894" s="19"/>
      <c r="AT894" s="19"/>
    </row>
    <row r="895" spans="19:46" ht="15" customHeight="1"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19"/>
      <c r="AE895" s="19"/>
      <c r="AF895" s="19"/>
      <c r="AG895" s="19"/>
      <c r="AH895" s="19"/>
      <c r="AI895" s="19"/>
      <c r="AJ895" s="19"/>
      <c r="AK895" s="19"/>
      <c r="AL895" s="19"/>
      <c r="AM895" s="19"/>
      <c r="AN895" s="19"/>
      <c r="AO895" s="19"/>
      <c r="AP895" s="19"/>
      <c r="AQ895" s="19"/>
      <c r="AR895" s="19"/>
      <c r="AS895" s="19"/>
      <c r="AT895" s="19"/>
    </row>
    <row r="896" spans="19:46" ht="15" customHeight="1"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19"/>
      <c r="AE896" s="19"/>
      <c r="AF896" s="19"/>
      <c r="AG896" s="19"/>
      <c r="AH896" s="19"/>
      <c r="AI896" s="19"/>
      <c r="AJ896" s="19"/>
      <c r="AK896" s="19"/>
      <c r="AL896" s="19"/>
      <c r="AM896" s="19"/>
      <c r="AN896" s="19"/>
      <c r="AO896" s="19"/>
      <c r="AP896" s="19"/>
      <c r="AQ896" s="19"/>
      <c r="AR896" s="19"/>
      <c r="AS896" s="19"/>
      <c r="AT896" s="19"/>
    </row>
    <row r="897" spans="19:46" ht="15" customHeight="1"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19"/>
      <c r="AE897" s="19"/>
      <c r="AF897" s="19"/>
      <c r="AG897" s="19"/>
      <c r="AH897" s="19"/>
      <c r="AI897" s="19"/>
      <c r="AJ897" s="19"/>
      <c r="AK897" s="19"/>
      <c r="AL897" s="19"/>
      <c r="AM897" s="19"/>
      <c r="AN897" s="19"/>
      <c r="AO897" s="19"/>
      <c r="AP897" s="19"/>
      <c r="AQ897" s="19"/>
      <c r="AR897" s="19"/>
      <c r="AS897" s="19"/>
      <c r="AT897" s="19"/>
    </row>
    <row r="898" spans="19:46" ht="15" customHeight="1"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  <c r="AD898" s="19"/>
      <c r="AE898" s="19"/>
      <c r="AF898" s="19"/>
      <c r="AG898" s="19"/>
      <c r="AH898" s="19"/>
      <c r="AI898" s="19"/>
      <c r="AJ898" s="19"/>
      <c r="AK898" s="19"/>
      <c r="AL898" s="19"/>
      <c r="AM898" s="19"/>
      <c r="AN898" s="19"/>
      <c r="AO898" s="19"/>
      <c r="AP898" s="19"/>
      <c r="AQ898" s="19"/>
      <c r="AR898" s="19"/>
      <c r="AS898" s="19"/>
      <c r="AT898" s="19"/>
    </row>
    <row r="899" spans="19:46" ht="15" customHeight="1"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19"/>
      <c r="AE899" s="19"/>
      <c r="AF899" s="19"/>
      <c r="AG899" s="19"/>
      <c r="AH899" s="19"/>
      <c r="AI899" s="19"/>
      <c r="AJ899" s="19"/>
      <c r="AK899" s="19"/>
      <c r="AL899" s="19"/>
      <c r="AM899" s="19"/>
      <c r="AN899" s="19"/>
      <c r="AO899" s="19"/>
      <c r="AP899" s="19"/>
      <c r="AQ899" s="19"/>
      <c r="AR899" s="19"/>
      <c r="AS899" s="19"/>
      <c r="AT899" s="19"/>
    </row>
    <row r="900" spans="19:46" ht="15" customHeight="1"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D900" s="19"/>
      <c r="AE900" s="19"/>
      <c r="AF900" s="19"/>
      <c r="AG900" s="19"/>
      <c r="AH900" s="19"/>
      <c r="AI900" s="19"/>
      <c r="AJ900" s="19"/>
      <c r="AK900" s="19"/>
      <c r="AL900" s="19"/>
      <c r="AM900" s="19"/>
      <c r="AN900" s="19"/>
      <c r="AO900" s="19"/>
      <c r="AP900" s="19"/>
      <c r="AQ900" s="19"/>
      <c r="AR900" s="19"/>
      <c r="AS900" s="19"/>
      <c r="AT900" s="19"/>
    </row>
    <row r="901" spans="19:46" ht="15" customHeight="1"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19"/>
      <c r="AE901" s="19"/>
      <c r="AF901" s="19"/>
      <c r="AG901" s="19"/>
      <c r="AH901" s="19"/>
      <c r="AI901" s="19"/>
      <c r="AJ901" s="19"/>
      <c r="AK901" s="19"/>
      <c r="AL901" s="19"/>
      <c r="AM901" s="19"/>
      <c r="AN901" s="19"/>
      <c r="AO901" s="19"/>
      <c r="AP901" s="19"/>
      <c r="AQ901" s="19"/>
      <c r="AR901" s="19"/>
      <c r="AS901" s="19"/>
      <c r="AT901" s="19"/>
    </row>
    <row r="902" spans="19:46" ht="15" customHeight="1"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  <c r="AD902" s="19"/>
      <c r="AE902" s="19"/>
      <c r="AF902" s="19"/>
      <c r="AG902" s="19"/>
      <c r="AH902" s="19"/>
      <c r="AI902" s="19"/>
      <c r="AJ902" s="19"/>
      <c r="AK902" s="19"/>
      <c r="AL902" s="19"/>
      <c r="AM902" s="19"/>
      <c r="AN902" s="19"/>
      <c r="AO902" s="19"/>
      <c r="AP902" s="19"/>
      <c r="AQ902" s="19"/>
      <c r="AR902" s="19"/>
      <c r="AS902" s="19"/>
      <c r="AT902" s="19"/>
    </row>
    <row r="903" spans="19:46" ht="15" customHeight="1"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19"/>
      <c r="AE903" s="19"/>
      <c r="AF903" s="19"/>
      <c r="AG903" s="19"/>
      <c r="AH903" s="19"/>
      <c r="AI903" s="19"/>
      <c r="AJ903" s="19"/>
      <c r="AK903" s="19"/>
      <c r="AL903" s="19"/>
      <c r="AM903" s="19"/>
      <c r="AN903" s="19"/>
      <c r="AO903" s="19"/>
      <c r="AP903" s="19"/>
      <c r="AQ903" s="19"/>
      <c r="AR903" s="19"/>
      <c r="AS903" s="19"/>
      <c r="AT903" s="19"/>
    </row>
    <row r="904" spans="19:46" ht="15" customHeight="1"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D904" s="19"/>
      <c r="AE904" s="19"/>
      <c r="AF904" s="19"/>
      <c r="AG904" s="19"/>
      <c r="AH904" s="19"/>
      <c r="AI904" s="19"/>
      <c r="AJ904" s="19"/>
      <c r="AK904" s="19"/>
      <c r="AL904" s="19"/>
      <c r="AM904" s="19"/>
      <c r="AN904" s="19"/>
      <c r="AO904" s="19"/>
      <c r="AP904" s="19"/>
      <c r="AQ904" s="19"/>
      <c r="AR904" s="19"/>
      <c r="AS904" s="19"/>
      <c r="AT904" s="19"/>
    </row>
    <row r="905" spans="19:46" ht="15" customHeight="1"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19"/>
      <c r="AE905" s="19"/>
      <c r="AF905" s="19"/>
      <c r="AG905" s="19"/>
      <c r="AH905" s="19"/>
      <c r="AI905" s="19"/>
      <c r="AJ905" s="19"/>
      <c r="AK905" s="19"/>
      <c r="AL905" s="19"/>
      <c r="AM905" s="19"/>
      <c r="AN905" s="19"/>
      <c r="AO905" s="19"/>
      <c r="AP905" s="19"/>
      <c r="AQ905" s="19"/>
      <c r="AR905" s="19"/>
      <c r="AS905" s="19"/>
      <c r="AT905" s="19"/>
    </row>
    <row r="906" spans="19:46" ht="15" customHeight="1"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  <c r="AD906" s="19"/>
      <c r="AE906" s="19"/>
      <c r="AF906" s="19"/>
      <c r="AG906" s="19"/>
      <c r="AH906" s="19"/>
      <c r="AI906" s="19"/>
      <c r="AJ906" s="19"/>
      <c r="AK906" s="19"/>
      <c r="AL906" s="19"/>
      <c r="AM906" s="19"/>
      <c r="AN906" s="19"/>
      <c r="AO906" s="19"/>
      <c r="AP906" s="19"/>
      <c r="AQ906" s="19"/>
      <c r="AR906" s="19"/>
      <c r="AS906" s="19"/>
      <c r="AT906" s="19"/>
    </row>
    <row r="907" spans="19:46" ht="15" customHeight="1"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19"/>
      <c r="AE907" s="19"/>
      <c r="AF907" s="19"/>
      <c r="AG907" s="19"/>
      <c r="AH907" s="19"/>
      <c r="AI907" s="19"/>
      <c r="AJ907" s="19"/>
      <c r="AK907" s="19"/>
      <c r="AL907" s="19"/>
      <c r="AM907" s="19"/>
      <c r="AN907" s="19"/>
      <c r="AO907" s="19"/>
      <c r="AP907" s="19"/>
      <c r="AQ907" s="19"/>
      <c r="AR907" s="19"/>
      <c r="AS907" s="19"/>
      <c r="AT907" s="19"/>
    </row>
    <row r="908" spans="19:46" ht="15" customHeight="1"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D908" s="19"/>
      <c r="AE908" s="19"/>
      <c r="AF908" s="19"/>
      <c r="AG908" s="19"/>
      <c r="AH908" s="19"/>
      <c r="AI908" s="19"/>
      <c r="AJ908" s="19"/>
      <c r="AK908" s="19"/>
      <c r="AL908" s="19"/>
      <c r="AM908" s="19"/>
      <c r="AN908" s="19"/>
      <c r="AO908" s="19"/>
      <c r="AP908" s="19"/>
      <c r="AQ908" s="19"/>
      <c r="AR908" s="19"/>
      <c r="AS908" s="19"/>
      <c r="AT908" s="19"/>
    </row>
    <row r="909" spans="19:46" ht="15" customHeight="1"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19"/>
      <c r="AE909" s="19"/>
      <c r="AF909" s="19"/>
      <c r="AG909" s="19"/>
      <c r="AH909" s="19"/>
      <c r="AI909" s="19"/>
      <c r="AJ909" s="19"/>
      <c r="AK909" s="19"/>
      <c r="AL909" s="19"/>
      <c r="AM909" s="19"/>
      <c r="AN909" s="19"/>
      <c r="AO909" s="19"/>
      <c r="AP909" s="19"/>
      <c r="AQ909" s="19"/>
      <c r="AR909" s="19"/>
      <c r="AS909" s="19"/>
      <c r="AT909" s="19"/>
    </row>
    <row r="910" spans="19:46" ht="15" customHeight="1"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  <c r="AD910" s="19"/>
      <c r="AE910" s="19"/>
      <c r="AF910" s="19"/>
      <c r="AG910" s="19"/>
      <c r="AH910" s="19"/>
      <c r="AI910" s="19"/>
      <c r="AJ910" s="19"/>
      <c r="AK910" s="19"/>
      <c r="AL910" s="19"/>
      <c r="AM910" s="19"/>
      <c r="AN910" s="19"/>
      <c r="AO910" s="19"/>
      <c r="AP910" s="19"/>
      <c r="AQ910" s="19"/>
      <c r="AR910" s="19"/>
      <c r="AS910" s="19"/>
      <c r="AT910" s="19"/>
    </row>
    <row r="911" spans="19:46" ht="15" customHeight="1"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19"/>
      <c r="AE911" s="19"/>
      <c r="AF911" s="19"/>
      <c r="AG911" s="19"/>
      <c r="AH911" s="19"/>
      <c r="AI911" s="19"/>
      <c r="AJ911" s="19"/>
      <c r="AK911" s="19"/>
      <c r="AL911" s="19"/>
      <c r="AM911" s="19"/>
      <c r="AN911" s="19"/>
      <c r="AO911" s="19"/>
      <c r="AP911" s="19"/>
      <c r="AQ911" s="19"/>
      <c r="AR911" s="19"/>
      <c r="AS911" s="19"/>
      <c r="AT911" s="19"/>
    </row>
    <row r="912" spans="19:46" ht="15" customHeight="1"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D912" s="19"/>
      <c r="AE912" s="19"/>
      <c r="AF912" s="19"/>
      <c r="AG912" s="19"/>
      <c r="AH912" s="19"/>
      <c r="AI912" s="19"/>
      <c r="AJ912" s="19"/>
      <c r="AK912" s="19"/>
      <c r="AL912" s="19"/>
      <c r="AM912" s="19"/>
      <c r="AN912" s="19"/>
      <c r="AO912" s="19"/>
      <c r="AP912" s="19"/>
      <c r="AQ912" s="19"/>
      <c r="AR912" s="19"/>
      <c r="AS912" s="19"/>
      <c r="AT912" s="19"/>
    </row>
    <row r="913" spans="19:46" ht="15" customHeight="1"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19"/>
      <c r="AE913" s="19"/>
      <c r="AF913" s="19"/>
      <c r="AG913" s="19"/>
      <c r="AH913" s="19"/>
      <c r="AI913" s="19"/>
      <c r="AJ913" s="19"/>
      <c r="AK913" s="19"/>
      <c r="AL913" s="19"/>
      <c r="AM913" s="19"/>
      <c r="AN913" s="19"/>
      <c r="AO913" s="19"/>
      <c r="AP913" s="19"/>
      <c r="AQ913" s="19"/>
      <c r="AR913" s="19"/>
      <c r="AS913" s="19"/>
      <c r="AT913" s="19"/>
    </row>
    <row r="914" spans="19:46" ht="15" customHeight="1"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  <c r="AD914" s="19"/>
      <c r="AE914" s="19"/>
      <c r="AF914" s="19"/>
      <c r="AG914" s="19"/>
      <c r="AH914" s="19"/>
      <c r="AI914" s="19"/>
      <c r="AJ914" s="19"/>
      <c r="AK914" s="19"/>
      <c r="AL914" s="19"/>
      <c r="AM914" s="19"/>
      <c r="AN914" s="19"/>
      <c r="AO914" s="19"/>
      <c r="AP914" s="19"/>
      <c r="AQ914" s="19"/>
      <c r="AR914" s="19"/>
      <c r="AS914" s="19"/>
      <c r="AT914" s="19"/>
    </row>
    <row r="915" spans="19:46" ht="15" customHeight="1"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19"/>
      <c r="AE915" s="19"/>
      <c r="AF915" s="19"/>
      <c r="AG915" s="19"/>
      <c r="AH915" s="19"/>
      <c r="AI915" s="19"/>
      <c r="AJ915" s="19"/>
      <c r="AK915" s="19"/>
      <c r="AL915" s="19"/>
      <c r="AM915" s="19"/>
      <c r="AN915" s="19"/>
      <c r="AO915" s="19"/>
      <c r="AP915" s="19"/>
      <c r="AQ915" s="19"/>
      <c r="AR915" s="19"/>
      <c r="AS915" s="19"/>
      <c r="AT915" s="19"/>
    </row>
    <row r="916" spans="19:46" ht="15" customHeight="1"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19"/>
      <c r="AE916" s="19"/>
      <c r="AF916" s="19"/>
      <c r="AG916" s="19"/>
      <c r="AH916" s="19"/>
      <c r="AI916" s="19"/>
      <c r="AJ916" s="19"/>
      <c r="AK916" s="19"/>
      <c r="AL916" s="19"/>
      <c r="AM916" s="19"/>
      <c r="AN916" s="19"/>
      <c r="AO916" s="19"/>
      <c r="AP916" s="19"/>
      <c r="AQ916" s="19"/>
      <c r="AR916" s="19"/>
      <c r="AS916" s="19"/>
      <c r="AT916" s="19"/>
    </row>
    <row r="917" spans="19:46" ht="15" customHeight="1"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19"/>
      <c r="AE917" s="19"/>
      <c r="AF917" s="19"/>
      <c r="AG917" s="19"/>
      <c r="AH917" s="19"/>
      <c r="AI917" s="19"/>
      <c r="AJ917" s="19"/>
      <c r="AK917" s="19"/>
      <c r="AL917" s="19"/>
      <c r="AM917" s="19"/>
      <c r="AN917" s="19"/>
      <c r="AO917" s="19"/>
      <c r="AP917" s="19"/>
      <c r="AQ917" s="19"/>
      <c r="AR917" s="19"/>
      <c r="AS917" s="19"/>
      <c r="AT917" s="19"/>
    </row>
    <row r="918" spans="19:46" ht="15" customHeight="1"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  <c r="AD918" s="19"/>
      <c r="AE918" s="19"/>
      <c r="AF918" s="19"/>
      <c r="AG918" s="19"/>
      <c r="AH918" s="19"/>
      <c r="AI918" s="19"/>
      <c r="AJ918" s="19"/>
      <c r="AK918" s="19"/>
      <c r="AL918" s="19"/>
      <c r="AM918" s="19"/>
      <c r="AN918" s="19"/>
      <c r="AO918" s="19"/>
      <c r="AP918" s="19"/>
      <c r="AQ918" s="19"/>
      <c r="AR918" s="19"/>
      <c r="AS918" s="19"/>
      <c r="AT918" s="19"/>
    </row>
    <row r="919" spans="19:46" ht="15" customHeight="1"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19"/>
      <c r="AE919" s="19"/>
      <c r="AF919" s="19"/>
      <c r="AG919" s="19"/>
      <c r="AH919" s="19"/>
      <c r="AI919" s="19"/>
      <c r="AJ919" s="19"/>
      <c r="AK919" s="19"/>
      <c r="AL919" s="19"/>
      <c r="AM919" s="19"/>
      <c r="AN919" s="19"/>
      <c r="AO919" s="19"/>
      <c r="AP919" s="19"/>
      <c r="AQ919" s="19"/>
      <c r="AR919" s="19"/>
      <c r="AS919" s="19"/>
      <c r="AT919" s="19"/>
    </row>
    <row r="920" spans="19:46" ht="15" customHeight="1"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D920" s="19"/>
      <c r="AE920" s="19"/>
      <c r="AF920" s="19"/>
      <c r="AG920" s="19"/>
      <c r="AH920" s="19"/>
      <c r="AI920" s="19"/>
      <c r="AJ920" s="19"/>
      <c r="AK920" s="19"/>
      <c r="AL920" s="19"/>
      <c r="AM920" s="19"/>
      <c r="AN920" s="19"/>
      <c r="AO920" s="19"/>
      <c r="AP920" s="19"/>
      <c r="AQ920" s="19"/>
      <c r="AR920" s="19"/>
      <c r="AS920" s="19"/>
      <c r="AT920" s="19"/>
    </row>
    <row r="921" spans="19:46" ht="15" customHeight="1"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19"/>
      <c r="AE921" s="19"/>
      <c r="AF921" s="19"/>
      <c r="AG921" s="19"/>
      <c r="AH921" s="19"/>
      <c r="AI921" s="19"/>
      <c r="AJ921" s="19"/>
      <c r="AK921" s="19"/>
      <c r="AL921" s="19"/>
      <c r="AM921" s="19"/>
      <c r="AN921" s="19"/>
      <c r="AO921" s="19"/>
      <c r="AP921" s="19"/>
      <c r="AQ921" s="19"/>
      <c r="AR921" s="19"/>
      <c r="AS921" s="19"/>
      <c r="AT921" s="19"/>
    </row>
    <row r="922" spans="19:46" ht="15" customHeight="1"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  <c r="AD922" s="19"/>
      <c r="AE922" s="19"/>
      <c r="AF922" s="19"/>
      <c r="AG922" s="19"/>
      <c r="AH922" s="19"/>
      <c r="AI922" s="19"/>
      <c r="AJ922" s="19"/>
      <c r="AK922" s="19"/>
      <c r="AL922" s="19"/>
      <c r="AM922" s="19"/>
      <c r="AN922" s="19"/>
      <c r="AO922" s="19"/>
      <c r="AP922" s="19"/>
      <c r="AQ922" s="19"/>
      <c r="AR922" s="19"/>
      <c r="AS922" s="19"/>
      <c r="AT922" s="19"/>
    </row>
    <row r="923" spans="19:46" ht="15" customHeight="1"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19"/>
      <c r="AE923" s="19"/>
      <c r="AF923" s="19"/>
      <c r="AG923" s="19"/>
      <c r="AH923" s="19"/>
      <c r="AI923" s="19"/>
      <c r="AJ923" s="19"/>
      <c r="AK923" s="19"/>
      <c r="AL923" s="19"/>
      <c r="AM923" s="19"/>
      <c r="AN923" s="19"/>
      <c r="AO923" s="19"/>
      <c r="AP923" s="19"/>
      <c r="AQ923" s="19"/>
      <c r="AR923" s="19"/>
      <c r="AS923" s="19"/>
      <c r="AT923" s="19"/>
    </row>
    <row r="924" spans="19:46" ht="15" customHeight="1"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D924" s="19"/>
      <c r="AE924" s="19"/>
      <c r="AF924" s="19"/>
      <c r="AG924" s="19"/>
      <c r="AH924" s="19"/>
      <c r="AI924" s="19"/>
      <c r="AJ924" s="19"/>
      <c r="AK924" s="19"/>
      <c r="AL924" s="19"/>
      <c r="AM924" s="19"/>
      <c r="AN924" s="19"/>
      <c r="AO924" s="19"/>
      <c r="AP924" s="19"/>
      <c r="AQ924" s="19"/>
      <c r="AR924" s="19"/>
      <c r="AS924" s="19"/>
      <c r="AT924" s="19"/>
    </row>
    <row r="925" spans="19:46" ht="15" customHeight="1"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19"/>
      <c r="AE925" s="19"/>
      <c r="AF925" s="19"/>
      <c r="AG925" s="19"/>
      <c r="AH925" s="19"/>
      <c r="AI925" s="19"/>
      <c r="AJ925" s="19"/>
      <c r="AK925" s="19"/>
      <c r="AL925" s="19"/>
      <c r="AM925" s="19"/>
      <c r="AN925" s="19"/>
      <c r="AO925" s="19"/>
      <c r="AP925" s="19"/>
      <c r="AQ925" s="19"/>
      <c r="AR925" s="19"/>
      <c r="AS925" s="19"/>
      <c r="AT925" s="19"/>
    </row>
    <row r="926" spans="19:46" ht="15" customHeight="1"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D926" s="19"/>
      <c r="AE926" s="19"/>
      <c r="AF926" s="19"/>
      <c r="AG926" s="19"/>
      <c r="AH926" s="19"/>
      <c r="AI926" s="19"/>
      <c r="AJ926" s="19"/>
      <c r="AK926" s="19"/>
      <c r="AL926" s="19"/>
      <c r="AM926" s="19"/>
      <c r="AN926" s="19"/>
      <c r="AO926" s="19"/>
      <c r="AP926" s="19"/>
      <c r="AQ926" s="19"/>
      <c r="AR926" s="19"/>
      <c r="AS926" s="19"/>
      <c r="AT926" s="19"/>
    </row>
    <row r="927" spans="19:46" ht="15" customHeight="1"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19"/>
      <c r="AE927" s="19"/>
      <c r="AF927" s="19"/>
      <c r="AG927" s="19"/>
      <c r="AH927" s="19"/>
      <c r="AI927" s="19"/>
      <c r="AJ927" s="19"/>
      <c r="AK927" s="19"/>
      <c r="AL927" s="19"/>
      <c r="AM927" s="19"/>
      <c r="AN927" s="19"/>
      <c r="AO927" s="19"/>
      <c r="AP927" s="19"/>
      <c r="AQ927" s="19"/>
      <c r="AR927" s="19"/>
      <c r="AS927" s="19"/>
      <c r="AT927" s="19"/>
    </row>
    <row r="928" spans="19:46" ht="15" customHeight="1"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D928" s="19"/>
      <c r="AE928" s="19"/>
      <c r="AF928" s="19"/>
      <c r="AG928" s="19"/>
      <c r="AH928" s="19"/>
      <c r="AI928" s="19"/>
      <c r="AJ928" s="19"/>
      <c r="AK928" s="19"/>
      <c r="AL928" s="19"/>
      <c r="AM928" s="19"/>
      <c r="AN928" s="19"/>
      <c r="AO928" s="19"/>
      <c r="AP928" s="19"/>
      <c r="AQ928" s="19"/>
      <c r="AR928" s="19"/>
      <c r="AS928" s="19"/>
      <c r="AT928" s="19"/>
    </row>
    <row r="929" spans="19:46" ht="15" customHeight="1"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19"/>
      <c r="AE929" s="19"/>
      <c r="AF929" s="19"/>
      <c r="AG929" s="19"/>
      <c r="AH929" s="19"/>
      <c r="AI929" s="19"/>
      <c r="AJ929" s="19"/>
      <c r="AK929" s="19"/>
      <c r="AL929" s="19"/>
      <c r="AM929" s="19"/>
      <c r="AN929" s="19"/>
      <c r="AO929" s="19"/>
      <c r="AP929" s="19"/>
      <c r="AQ929" s="19"/>
      <c r="AR929" s="19"/>
      <c r="AS929" s="19"/>
      <c r="AT929" s="19"/>
    </row>
    <row r="930" spans="19:46" ht="15" customHeight="1"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  <c r="AD930" s="19"/>
      <c r="AE930" s="19"/>
      <c r="AF930" s="19"/>
      <c r="AG930" s="19"/>
      <c r="AH930" s="19"/>
      <c r="AI930" s="19"/>
      <c r="AJ930" s="19"/>
      <c r="AK930" s="19"/>
      <c r="AL930" s="19"/>
      <c r="AM930" s="19"/>
      <c r="AN930" s="19"/>
      <c r="AO930" s="19"/>
      <c r="AP930" s="19"/>
      <c r="AQ930" s="19"/>
      <c r="AR930" s="19"/>
      <c r="AS930" s="19"/>
      <c r="AT930" s="19"/>
    </row>
    <row r="931" spans="19:46" ht="15" customHeight="1"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19"/>
      <c r="AE931" s="19"/>
      <c r="AF931" s="19"/>
      <c r="AG931" s="19"/>
      <c r="AH931" s="19"/>
      <c r="AI931" s="19"/>
      <c r="AJ931" s="19"/>
      <c r="AK931" s="19"/>
      <c r="AL931" s="19"/>
      <c r="AM931" s="19"/>
      <c r="AN931" s="19"/>
      <c r="AO931" s="19"/>
      <c r="AP931" s="19"/>
      <c r="AQ931" s="19"/>
      <c r="AR931" s="19"/>
      <c r="AS931" s="19"/>
      <c r="AT931" s="19"/>
    </row>
    <row r="932" spans="19:46" ht="15" customHeight="1"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D932" s="19"/>
      <c r="AE932" s="19"/>
      <c r="AF932" s="19"/>
      <c r="AG932" s="19"/>
      <c r="AH932" s="19"/>
      <c r="AI932" s="19"/>
      <c r="AJ932" s="19"/>
      <c r="AK932" s="19"/>
      <c r="AL932" s="19"/>
      <c r="AM932" s="19"/>
      <c r="AN932" s="19"/>
      <c r="AO932" s="19"/>
      <c r="AP932" s="19"/>
      <c r="AQ932" s="19"/>
      <c r="AR932" s="19"/>
      <c r="AS932" s="19"/>
      <c r="AT932" s="19"/>
    </row>
    <row r="933" spans="19:46" ht="15" customHeight="1"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19"/>
      <c r="AE933" s="19"/>
      <c r="AF933" s="19"/>
      <c r="AG933" s="19"/>
      <c r="AH933" s="19"/>
      <c r="AI933" s="19"/>
      <c r="AJ933" s="19"/>
      <c r="AK933" s="19"/>
      <c r="AL933" s="19"/>
      <c r="AM933" s="19"/>
      <c r="AN933" s="19"/>
      <c r="AO933" s="19"/>
      <c r="AP933" s="19"/>
      <c r="AQ933" s="19"/>
      <c r="AR933" s="19"/>
      <c r="AS933" s="19"/>
      <c r="AT933" s="19"/>
    </row>
    <row r="934" spans="19:46" ht="15" customHeight="1"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  <c r="AD934" s="19"/>
      <c r="AE934" s="19"/>
      <c r="AF934" s="19"/>
      <c r="AG934" s="19"/>
      <c r="AH934" s="19"/>
      <c r="AI934" s="19"/>
      <c r="AJ934" s="19"/>
      <c r="AK934" s="19"/>
      <c r="AL934" s="19"/>
      <c r="AM934" s="19"/>
      <c r="AN934" s="19"/>
      <c r="AO934" s="19"/>
      <c r="AP934" s="19"/>
      <c r="AQ934" s="19"/>
      <c r="AR934" s="19"/>
      <c r="AS934" s="19"/>
      <c r="AT934" s="19"/>
    </row>
    <row r="935" spans="19:46" ht="15" customHeight="1"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19"/>
      <c r="AE935" s="19"/>
      <c r="AF935" s="19"/>
      <c r="AG935" s="19"/>
      <c r="AH935" s="19"/>
      <c r="AI935" s="19"/>
      <c r="AJ935" s="19"/>
      <c r="AK935" s="19"/>
      <c r="AL935" s="19"/>
      <c r="AM935" s="19"/>
      <c r="AN935" s="19"/>
      <c r="AO935" s="19"/>
      <c r="AP935" s="19"/>
      <c r="AQ935" s="19"/>
      <c r="AR935" s="19"/>
      <c r="AS935" s="19"/>
      <c r="AT935" s="19"/>
    </row>
    <row r="936" spans="19:46" ht="15" customHeight="1"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D936" s="19"/>
      <c r="AE936" s="19"/>
      <c r="AF936" s="19"/>
      <c r="AG936" s="19"/>
      <c r="AH936" s="19"/>
      <c r="AI936" s="19"/>
      <c r="AJ936" s="19"/>
      <c r="AK936" s="19"/>
      <c r="AL936" s="19"/>
      <c r="AM936" s="19"/>
      <c r="AN936" s="19"/>
      <c r="AO936" s="19"/>
      <c r="AP936" s="19"/>
      <c r="AQ936" s="19"/>
      <c r="AR936" s="19"/>
      <c r="AS936" s="19"/>
      <c r="AT936" s="19"/>
    </row>
    <row r="937" spans="19:46" ht="15" customHeight="1"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19"/>
      <c r="AE937" s="19"/>
      <c r="AF937" s="19"/>
      <c r="AG937" s="19"/>
      <c r="AH937" s="19"/>
      <c r="AI937" s="19"/>
      <c r="AJ937" s="19"/>
      <c r="AK937" s="19"/>
      <c r="AL937" s="19"/>
      <c r="AM937" s="19"/>
      <c r="AN937" s="19"/>
      <c r="AO937" s="19"/>
      <c r="AP937" s="19"/>
      <c r="AQ937" s="19"/>
      <c r="AR937" s="19"/>
      <c r="AS937" s="19"/>
      <c r="AT937" s="19"/>
    </row>
    <row r="938" spans="19:46" ht="15" customHeight="1"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  <c r="AD938" s="19"/>
      <c r="AE938" s="19"/>
      <c r="AF938" s="19"/>
      <c r="AG938" s="19"/>
      <c r="AH938" s="19"/>
      <c r="AI938" s="19"/>
      <c r="AJ938" s="19"/>
      <c r="AK938" s="19"/>
      <c r="AL938" s="19"/>
      <c r="AM938" s="19"/>
      <c r="AN938" s="19"/>
      <c r="AO938" s="19"/>
      <c r="AP938" s="19"/>
      <c r="AQ938" s="19"/>
      <c r="AR938" s="19"/>
      <c r="AS938" s="19"/>
      <c r="AT938" s="19"/>
    </row>
    <row r="939" spans="19:46" ht="15" customHeight="1"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19"/>
      <c r="AE939" s="19"/>
      <c r="AF939" s="19"/>
      <c r="AG939" s="19"/>
      <c r="AH939" s="19"/>
      <c r="AI939" s="19"/>
      <c r="AJ939" s="19"/>
      <c r="AK939" s="19"/>
      <c r="AL939" s="19"/>
      <c r="AM939" s="19"/>
      <c r="AN939" s="19"/>
      <c r="AO939" s="19"/>
      <c r="AP939" s="19"/>
      <c r="AQ939" s="19"/>
      <c r="AR939" s="19"/>
      <c r="AS939" s="19"/>
      <c r="AT939" s="19"/>
    </row>
    <row r="940" spans="19:46" ht="15" customHeight="1"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D940" s="19"/>
      <c r="AE940" s="19"/>
      <c r="AF940" s="19"/>
      <c r="AG940" s="19"/>
      <c r="AH940" s="19"/>
      <c r="AI940" s="19"/>
      <c r="AJ940" s="19"/>
      <c r="AK940" s="19"/>
      <c r="AL940" s="19"/>
      <c r="AM940" s="19"/>
      <c r="AN940" s="19"/>
      <c r="AO940" s="19"/>
      <c r="AP940" s="19"/>
      <c r="AQ940" s="19"/>
      <c r="AR940" s="19"/>
      <c r="AS940" s="19"/>
      <c r="AT940" s="19"/>
    </row>
    <row r="941" spans="19:46" ht="15" customHeight="1"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19"/>
      <c r="AE941" s="19"/>
      <c r="AF941" s="19"/>
      <c r="AG941" s="19"/>
      <c r="AH941" s="19"/>
      <c r="AI941" s="19"/>
      <c r="AJ941" s="19"/>
      <c r="AK941" s="19"/>
      <c r="AL941" s="19"/>
      <c r="AM941" s="19"/>
      <c r="AN941" s="19"/>
      <c r="AO941" s="19"/>
      <c r="AP941" s="19"/>
      <c r="AQ941" s="19"/>
      <c r="AR941" s="19"/>
      <c r="AS941" s="19"/>
      <c r="AT941" s="19"/>
    </row>
    <row r="942" spans="19:46" ht="15" customHeight="1"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  <c r="AD942" s="19"/>
      <c r="AE942" s="19"/>
      <c r="AF942" s="19"/>
      <c r="AG942" s="19"/>
      <c r="AH942" s="19"/>
      <c r="AI942" s="19"/>
      <c r="AJ942" s="19"/>
      <c r="AK942" s="19"/>
      <c r="AL942" s="19"/>
      <c r="AM942" s="19"/>
      <c r="AN942" s="19"/>
      <c r="AO942" s="19"/>
      <c r="AP942" s="19"/>
      <c r="AQ942" s="19"/>
      <c r="AR942" s="19"/>
      <c r="AS942" s="19"/>
      <c r="AT942" s="19"/>
    </row>
    <row r="943" spans="19:46" ht="15" customHeight="1"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19"/>
      <c r="AE943" s="19"/>
      <c r="AF943" s="19"/>
      <c r="AG943" s="19"/>
      <c r="AH943" s="19"/>
      <c r="AI943" s="19"/>
      <c r="AJ943" s="19"/>
      <c r="AK943" s="19"/>
      <c r="AL943" s="19"/>
      <c r="AM943" s="19"/>
      <c r="AN943" s="19"/>
      <c r="AO943" s="19"/>
      <c r="AP943" s="19"/>
      <c r="AQ943" s="19"/>
      <c r="AR943" s="19"/>
      <c r="AS943" s="19"/>
      <c r="AT943" s="19"/>
    </row>
    <row r="944" spans="19:46" ht="15" customHeight="1"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19"/>
      <c r="AE944" s="19"/>
      <c r="AF944" s="19"/>
      <c r="AG944" s="19"/>
      <c r="AH944" s="19"/>
      <c r="AI944" s="19"/>
      <c r="AJ944" s="19"/>
      <c r="AK944" s="19"/>
      <c r="AL944" s="19"/>
      <c r="AM944" s="19"/>
      <c r="AN944" s="19"/>
      <c r="AO944" s="19"/>
      <c r="AP944" s="19"/>
      <c r="AQ944" s="19"/>
      <c r="AR944" s="19"/>
      <c r="AS944" s="19"/>
      <c r="AT944" s="19"/>
    </row>
    <row r="945" spans="19:46" ht="15" customHeight="1"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19"/>
      <c r="AE945" s="19"/>
      <c r="AF945" s="19"/>
      <c r="AG945" s="19"/>
      <c r="AH945" s="19"/>
      <c r="AI945" s="19"/>
      <c r="AJ945" s="19"/>
      <c r="AK945" s="19"/>
      <c r="AL945" s="19"/>
      <c r="AM945" s="19"/>
      <c r="AN945" s="19"/>
      <c r="AO945" s="19"/>
      <c r="AP945" s="19"/>
      <c r="AQ945" s="19"/>
      <c r="AR945" s="19"/>
      <c r="AS945" s="19"/>
      <c r="AT945" s="19"/>
    </row>
    <row r="946" spans="19:46" ht="15" customHeight="1"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  <c r="AD946" s="19"/>
      <c r="AE946" s="19"/>
      <c r="AF946" s="19"/>
      <c r="AG946" s="19"/>
      <c r="AH946" s="19"/>
      <c r="AI946" s="19"/>
      <c r="AJ946" s="19"/>
      <c r="AK946" s="19"/>
      <c r="AL946" s="19"/>
      <c r="AM946" s="19"/>
      <c r="AN946" s="19"/>
      <c r="AO946" s="19"/>
      <c r="AP946" s="19"/>
      <c r="AQ946" s="19"/>
      <c r="AR946" s="19"/>
      <c r="AS946" s="19"/>
      <c r="AT946" s="19"/>
    </row>
    <row r="947" spans="19:46" ht="15" customHeight="1"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19"/>
      <c r="AE947" s="19"/>
      <c r="AF947" s="19"/>
      <c r="AG947" s="19"/>
      <c r="AH947" s="19"/>
      <c r="AI947" s="19"/>
      <c r="AJ947" s="19"/>
      <c r="AK947" s="19"/>
      <c r="AL947" s="19"/>
      <c r="AM947" s="19"/>
      <c r="AN947" s="19"/>
      <c r="AO947" s="19"/>
      <c r="AP947" s="19"/>
      <c r="AQ947" s="19"/>
      <c r="AR947" s="19"/>
      <c r="AS947" s="19"/>
      <c r="AT947" s="19"/>
    </row>
    <row r="948" spans="19:46" ht="15" customHeight="1"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D948" s="19"/>
      <c r="AE948" s="19"/>
      <c r="AF948" s="19"/>
      <c r="AG948" s="19"/>
      <c r="AH948" s="19"/>
      <c r="AI948" s="19"/>
      <c r="AJ948" s="19"/>
      <c r="AK948" s="19"/>
      <c r="AL948" s="19"/>
      <c r="AM948" s="19"/>
      <c r="AN948" s="19"/>
      <c r="AO948" s="19"/>
      <c r="AP948" s="19"/>
      <c r="AQ948" s="19"/>
      <c r="AR948" s="19"/>
      <c r="AS948" s="19"/>
      <c r="AT948" s="19"/>
    </row>
    <row r="949" spans="19:46" ht="15" customHeight="1"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19"/>
      <c r="AE949" s="19"/>
      <c r="AF949" s="19"/>
      <c r="AG949" s="19"/>
      <c r="AH949" s="19"/>
      <c r="AI949" s="19"/>
      <c r="AJ949" s="19"/>
      <c r="AK949" s="19"/>
      <c r="AL949" s="19"/>
      <c r="AM949" s="19"/>
      <c r="AN949" s="19"/>
      <c r="AO949" s="19"/>
      <c r="AP949" s="19"/>
      <c r="AQ949" s="19"/>
      <c r="AR949" s="19"/>
      <c r="AS949" s="19"/>
      <c r="AT949" s="19"/>
    </row>
    <row r="950" spans="19:46" ht="15" customHeight="1"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  <c r="AD950" s="19"/>
      <c r="AE950" s="19"/>
      <c r="AF950" s="19"/>
      <c r="AG950" s="19"/>
      <c r="AH950" s="19"/>
      <c r="AI950" s="19"/>
      <c r="AJ950" s="19"/>
      <c r="AK950" s="19"/>
      <c r="AL950" s="19"/>
      <c r="AM950" s="19"/>
      <c r="AN950" s="19"/>
      <c r="AO950" s="19"/>
      <c r="AP950" s="19"/>
      <c r="AQ950" s="19"/>
      <c r="AR950" s="19"/>
      <c r="AS950" s="19"/>
      <c r="AT950" s="19"/>
    </row>
    <row r="951" spans="19:46" ht="15" customHeight="1"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19"/>
      <c r="AE951" s="19"/>
      <c r="AF951" s="19"/>
      <c r="AG951" s="19"/>
      <c r="AH951" s="19"/>
      <c r="AI951" s="19"/>
      <c r="AJ951" s="19"/>
      <c r="AK951" s="19"/>
      <c r="AL951" s="19"/>
      <c r="AM951" s="19"/>
      <c r="AN951" s="19"/>
      <c r="AO951" s="19"/>
      <c r="AP951" s="19"/>
      <c r="AQ951" s="19"/>
      <c r="AR951" s="19"/>
      <c r="AS951" s="19"/>
      <c r="AT951" s="19"/>
    </row>
    <row r="952" spans="19:46" ht="15" customHeight="1"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D952" s="19"/>
      <c r="AE952" s="19"/>
      <c r="AF952" s="19"/>
      <c r="AG952" s="19"/>
      <c r="AH952" s="19"/>
      <c r="AI952" s="19"/>
      <c r="AJ952" s="19"/>
      <c r="AK952" s="19"/>
      <c r="AL952" s="19"/>
      <c r="AM952" s="19"/>
      <c r="AN952" s="19"/>
      <c r="AO952" s="19"/>
      <c r="AP952" s="19"/>
      <c r="AQ952" s="19"/>
      <c r="AR952" s="19"/>
      <c r="AS952" s="19"/>
      <c r="AT952" s="19"/>
    </row>
    <row r="953" spans="19:46" ht="15" customHeight="1"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19"/>
      <c r="AE953" s="19"/>
      <c r="AF953" s="19"/>
      <c r="AG953" s="19"/>
      <c r="AH953" s="19"/>
      <c r="AI953" s="19"/>
      <c r="AJ953" s="19"/>
      <c r="AK953" s="19"/>
      <c r="AL953" s="19"/>
      <c r="AM953" s="19"/>
      <c r="AN953" s="19"/>
      <c r="AO953" s="19"/>
      <c r="AP953" s="19"/>
      <c r="AQ953" s="19"/>
      <c r="AR953" s="19"/>
      <c r="AS953" s="19"/>
      <c r="AT953" s="19"/>
    </row>
    <row r="954" spans="19:46" ht="15" customHeight="1"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D954" s="19"/>
      <c r="AE954" s="19"/>
      <c r="AF954" s="19"/>
      <c r="AG954" s="19"/>
      <c r="AH954" s="19"/>
      <c r="AI954" s="19"/>
      <c r="AJ954" s="19"/>
      <c r="AK954" s="19"/>
      <c r="AL954" s="19"/>
      <c r="AM954" s="19"/>
      <c r="AN954" s="19"/>
      <c r="AO954" s="19"/>
      <c r="AP954" s="19"/>
      <c r="AQ954" s="19"/>
      <c r="AR954" s="19"/>
      <c r="AS954" s="19"/>
      <c r="AT954" s="19"/>
    </row>
    <row r="955" spans="19:46" ht="15" customHeight="1"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19"/>
      <c r="AE955" s="19"/>
      <c r="AF955" s="19"/>
      <c r="AG955" s="19"/>
      <c r="AH955" s="19"/>
      <c r="AI955" s="19"/>
      <c r="AJ955" s="19"/>
      <c r="AK955" s="19"/>
      <c r="AL955" s="19"/>
      <c r="AM955" s="19"/>
      <c r="AN955" s="19"/>
      <c r="AO955" s="19"/>
      <c r="AP955" s="19"/>
      <c r="AQ955" s="19"/>
      <c r="AR955" s="19"/>
      <c r="AS955" s="19"/>
      <c r="AT955" s="19"/>
    </row>
    <row r="956" spans="19:46" ht="15" customHeight="1"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D956" s="19"/>
      <c r="AE956" s="19"/>
      <c r="AF956" s="19"/>
      <c r="AG956" s="19"/>
      <c r="AH956" s="19"/>
      <c r="AI956" s="19"/>
      <c r="AJ956" s="19"/>
      <c r="AK956" s="19"/>
      <c r="AL956" s="19"/>
      <c r="AM956" s="19"/>
      <c r="AN956" s="19"/>
      <c r="AO956" s="19"/>
      <c r="AP956" s="19"/>
      <c r="AQ956" s="19"/>
      <c r="AR956" s="19"/>
      <c r="AS956" s="19"/>
      <c r="AT956" s="19"/>
    </row>
    <row r="957" spans="19:46" ht="15" customHeight="1"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19"/>
      <c r="AE957" s="19"/>
      <c r="AF957" s="19"/>
      <c r="AG957" s="19"/>
      <c r="AH957" s="19"/>
      <c r="AI957" s="19"/>
      <c r="AJ957" s="19"/>
      <c r="AK957" s="19"/>
      <c r="AL957" s="19"/>
      <c r="AM957" s="19"/>
      <c r="AN957" s="19"/>
      <c r="AO957" s="19"/>
      <c r="AP957" s="19"/>
      <c r="AQ957" s="19"/>
      <c r="AR957" s="19"/>
      <c r="AS957" s="19"/>
      <c r="AT957" s="19"/>
    </row>
    <row r="958" spans="19:46" ht="15" customHeight="1"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  <c r="AD958" s="19"/>
      <c r="AE958" s="19"/>
      <c r="AF958" s="19"/>
      <c r="AG958" s="19"/>
      <c r="AH958" s="19"/>
      <c r="AI958" s="19"/>
      <c r="AJ958" s="19"/>
      <c r="AK958" s="19"/>
      <c r="AL958" s="19"/>
      <c r="AM958" s="19"/>
      <c r="AN958" s="19"/>
      <c r="AO958" s="19"/>
      <c r="AP958" s="19"/>
      <c r="AQ958" s="19"/>
      <c r="AR958" s="19"/>
      <c r="AS958" s="19"/>
      <c r="AT958" s="19"/>
    </row>
    <row r="959" spans="19:46" ht="15" customHeight="1"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19"/>
      <c r="AE959" s="19"/>
      <c r="AF959" s="19"/>
      <c r="AG959" s="19"/>
      <c r="AH959" s="19"/>
      <c r="AI959" s="19"/>
      <c r="AJ959" s="19"/>
      <c r="AK959" s="19"/>
      <c r="AL959" s="19"/>
      <c r="AM959" s="19"/>
      <c r="AN959" s="19"/>
      <c r="AO959" s="19"/>
      <c r="AP959" s="19"/>
      <c r="AQ959" s="19"/>
      <c r="AR959" s="19"/>
      <c r="AS959" s="19"/>
      <c r="AT959" s="19"/>
    </row>
    <row r="960" spans="19:46" ht="15" customHeight="1"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D960" s="19"/>
      <c r="AE960" s="19"/>
      <c r="AF960" s="19"/>
      <c r="AG960" s="19"/>
      <c r="AH960" s="19"/>
      <c r="AI960" s="19"/>
      <c r="AJ960" s="19"/>
      <c r="AK960" s="19"/>
      <c r="AL960" s="19"/>
      <c r="AM960" s="19"/>
      <c r="AN960" s="19"/>
      <c r="AO960" s="19"/>
      <c r="AP960" s="19"/>
      <c r="AQ960" s="19"/>
      <c r="AR960" s="19"/>
      <c r="AS960" s="19"/>
      <c r="AT960" s="19"/>
    </row>
    <row r="961" spans="19:46" ht="15" customHeight="1"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19"/>
      <c r="AE961" s="19"/>
      <c r="AF961" s="19"/>
      <c r="AG961" s="19"/>
      <c r="AH961" s="19"/>
      <c r="AI961" s="19"/>
      <c r="AJ961" s="19"/>
      <c r="AK961" s="19"/>
      <c r="AL961" s="19"/>
      <c r="AM961" s="19"/>
      <c r="AN961" s="19"/>
      <c r="AO961" s="19"/>
      <c r="AP961" s="19"/>
      <c r="AQ961" s="19"/>
      <c r="AR961" s="19"/>
      <c r="AS961" s="19"/>
      <c r="AT961" s="19"/>
    </row>
    <row r="962" spans="19:46" ht="15" customHeight="1"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  <c r="AD962" s="19"/>
      <c r="AE962" s="19"/>
      <c r="AF962" s="19"/>
      <c r="AG962" s="19"/>
      <c r="AH962" s="19"/>
      <c r="AI962" s="19"/>
      <c r="AJ962" s="19"/>
      <c r="AK962" s="19"/>
      <c r="AL962" s="19"/>
      <c r="AM962" s="19"/>
      <c r="AN962" s="19"/>
      <c r="AO962" s="19"/>
      <c r="AP962" s="19"/>
      <c r="AQ962" s="19"/>
      <c r="AR962" s="19"/>
      <c r="AS962" s="19"/>
      <c r="AT962" s="19"/>
    </row>
    <row r="963" spans="19:46" ht="15" customHeight="1"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19"/>
      <c r="AE963" s="19"/>
      <c r="AF963" s="19"/>
      <c r="AG963" s="19"/>
      <c r="AH963" s="19"/>
      <c r="AI963" s="19"/>
      <c r="AJ963" s="19"/>
      <c r="AK963" s="19"/>
      <c r="AL963" s="19"/>
      <c r="AM963" s="19"/>
      <c r="AN963" s="19"/>
      <c r="AO963" s="19"/>
      <c r="AP963" s="19"/>
      <c r="AQ963" s="19"/>
      <c r="AR963" s="19"/>
      <c r="AS963" s="19"/>
      <c r="AT963" s="19"/>
    </row>
    <row r="964" spans="19:46" ht="15" customHeight="1"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19"/>
      <c r="AE964" s="19"/>
      <c r="AF964" s="19"/>
      <c r="AG964" s="19"/>
      <c r="AH964" s="19"/>
      <c r="AI964" s="19"/>
      <c r="AJ964" s="19"/>
      <c r="AK964" s="19"/>
      <c r="AL964" s="19"/>
      <c r="AM964" s="19"/>
      <c r="AN964" s="19"/>
      <c r="AO964" s="19"/>
      <c r="AP964" s="19"/>
      <c r="AQ964" s="19"/>
      <c r="AR964" s="19"/>
      <c r="AS964" s="19"/>
      <c r="AT964" s="19"/>
    </row>
    <row r="965" spans="19:46" ht="15" customHeight="1"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19"/>
      <c r="AE965" s="19"/>
      <c r="AF965" s="19"/>
      <c r="AG965" s="19"/>
      <c r="AH965" s="19"/>
      <c r="AI965" s="19"/>
      <c r="AJ965" s="19"/>
      <c r="AK965" s="19"/>
      <c r="AL965" s="19"/>
      <c r="AM965" s="19"/>
      <c r="AN965" s="19"/>
      <c r="AO965" s="19"/>
      <c r="AP965" s="19"/>
      <c r="AQ965" s="19"/>
      <c r="AR965" s="19"/>
      <c r="AS965" s="19"/>
      <c r="AT965" s="19"/>
    </row>
    <row r="966" spans="19:46" ht="15" customHeight="1"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D966" s="19"/>
      <c r="AE966" s="19"/>
      <c r="AF966" s="19"/>
      <c r="AG966" s="19"/>
      <c r="AH966" s="19"/>
      <c r="AI966" s="19"/>
      <c r="AJ966" s="19"/>
      <c r="AK966" s="19"/>
      <c r="AL966" s="19"/>
      <c r="AM966" s="19"/>
      <c r="AN966" s="19"/>
      <c r="AO966" s="19"/>
      <c r="AP966" s="19"/>
      <c r="AQ966" s="19"/>
      <c r="AR966" s="19"/>
      <c r="AS966" s="19"/>
      <c r="AT966" s="19"/>
    </row>
    <row r="967" spans="19:46" ht="15" customHeight="1"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19"/>
      <c r="AE967" s="19"/>
      <c r="AF967" s="19"/>
      <c r="AG967" s="19"/>
      <c r="AH967" s="19"/>
      <c r="AI967" s="19"/>
      <c r="AJ967" s="19"/>
      <c r="AK967" s="19"/>
      <c r="AL967" s="19"/>
      <c r="AM967" s="19"/>
      <c r="AN967" s="19"/>
      <c r="AO967" s="19"/>
      <c r="AP967" s="19"/>
      <c r="AQ967" s="19"/>
      <c r="AR967" s="19"/>
      <c r="AS967" s="19"/>
      <c r="AT967" s="19"/>
    </row>
    <row r="968" spans="19:46" ht="15" customHeight="1"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D968" s="19"/>
      <c r="AE968" s="19"/>
      <c r="AF968" s="19"/>
      <c r="AG968" s="19"/>
      <c r="AH968" s="19"/>
      <c r="AI968" s="19"/>
      <c r="AJ968" s="19"/>
      <c r="AK968" s="19"/>
      <c r="AL968" s="19"/>
      <c r="AM968" s="19"/>
      <c r="AN968" s="19"/>
      <c r="AO968" s="19"/>
      <c r="AP968" s="19"/>
      <c r="AQ968" s="19"/>
      <c r="AR968" s="19"/>
      <c r="AS968" s="19"/>
      <c r="AT968" s="19"/>
    </row>
    <row r="969" spans="19:46" ht="15" customHeight="1"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19"/>
      <c r="AE969" s="19"/>
      <c r="AF969" s="19"/>
      <c r="AG969" s="19"/>
      <c r="AH969" s="19"/>
      <c r="AI969" s="19"/>
      <c r="AJ969" s="19"/>
      <c r="AK969" s="19"/>
      <c r="AL969" s="19"/>
      <c r="AM969" s="19"/>
      <c r="AN969" s="19"/>
      <c r="AO969" s="19"/>
      <c r="AP969" s="19"/>
      <c r="AQ969" s="19"/>
      <c r="AR969" s="19"/>
      <c r="AS969" s="19"/>
      <c r="AT969" s="19"/>
    </row>
    <row r="970" spans="19:46" ht="15" customHeight="1"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  <c r="AD970" s="19"/>
      <c r="AE970" s="19"/>
      <c r="AF970" s="19"/>
      <c r="AG970" s="19"/>
      <c r="AH970" s="19"/>
      <c r="AI970" s="19"/>
      <c r="AJ970" s="19"/>
      <c r="AK970" s="19"/>
      <c r="AL970" s="19"/>
      <c r="AM970" s="19"/>
      <c r="AN970" s="19"/>
      <c r="AO970" s="19"/>
      <c r="AP970" s="19"/>
      <c r="AQ970" s="19"/>
      <c r="AR970" s="19"/>
      <c r="AS970" s="19"/>
      <c r="AT970" s="19"/>
    </row>
    <row r="971" spans="19:46" ht="15" customHeight="1"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19"/>
      <c r="AE971" s="19"/>
      <c r="AF971" s="19"/>
      <c r="AG971" s="19"/>
      <c r="AH971" s="19"/>
      <c r="AI971" s="19"/>
      <c r="AJ971" s="19"/>
      <c r="AK971" s="19"/>
      <c r="AL971" s="19"/>
      <c r="AM971" s="19"/>
      <c r="AN971" s="19"/>
      <c r="AO971" s="19"/>
      <c r="AP971" s="19"/>
      <c r="AQ971" s="19"/>
      <c r="AR971" s="19"/>
      <c r="AS971" s="19"/>
      <c r="AT971" s="19"/>
    </row>
    <row r="972" spans="19:46" ht="15" customHeight="1"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D972" s="19"/>
      <c r="AE972" s="19"/>
      <c r="AF972" s="19"/>
      <c r="AG972" s="19"/>
      <c r="AH972" s="19"/>
      <c r="AI972" s="19"/>
      <c r="AJ972" s="19"/>
      <c r="AK972" s="19"/>
      <c r="AL972" s="19"/>
      <c r="AM972" s="19"/>
      <c r="AN972" s="19"/>
      <c r="AO972" s="19"/>
      <c r="AP972" s="19"/>
      <c r="AQ972" s="19"/>
      <c r="AR972" s="19"/>
      <c r="AS972" s="19"/>
      <c r="AT972" s="19"/>
    </row>
    <row r="973" spans="19:46" ht="15" customHeight="1"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D973" s="19"/>
      <c r="AE973" s="19"/>
      <c r="AF973" s="19"/>
      <c r="AG973" s="19"/>
      <c r="AH973" s="19"/>
      <c r="AI973" s="19"/>
      <c r="AJ973" s="19"/>
      <c r="AK973" s="19"/>
      <c r="AL973" s="19"/>
      <c r="AM973" s="19"/>
      <c r="AN973" s="19"/>
      <c r="AO973" s="19"/>
      <c r="AP973" s="19"/>
      <c r="AQ973" s="19"/>
      <c r="AR973" s="19"/>
      <c r="AS973" s="19"/>
      <c r="AT973" s="19"/>
    </row>
    <row r="974" spans="19:46" ht="15" customHeight="1"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  <c r="AD974" s="19"/>
      <c r="AE974" s="19"/>
      <c r="AF974" s="19"/>
      <c r="AG974" s="19"/>
      <c r="AH974" s="19"/>
      <c r="AI974" s="19"/>
      <c r="AJ974" s="19"/>
      <c r="AK974" s="19"/>
      <c r="AL974" s="19"/>
      <c r="AM974" s="19"/>
      <c r="AN974" s="19"/>
      <c r="AO974" s="19"/>
      <c r="AP974" s="19"/>
      <c r="AQ974" s="19"/>
      <c r="AR974" s="19"/>
      <c r="AS974" s="19"/>
      <c r="AT974" s="19"/>
    </row>
    <row r="975" spans="19:46" ht="15" customHeight="1"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19"/>
      <c r="AE975" s="19"/>
      <c r="AF975" s="19"/>
      <c r="AG975" s="19"/>
      <c r="AH975" s="19"/>
      <c r="AI975" s="19"/>
      <c r="AJ975" s="19"/>
      <c r="AK975" s="19"/>
      <c r="AL975" s="19"/>
      <c r="AM975" s="19"/>
      <c r="AN975" s="19"/>
      <c r="AO975" s="19"/>
      <c r="AP975" s="19"/>
      <c r="AQ975" s="19"/>
      <c r="AR975" s="19"/>
      <c r="AS975" s="19"/>
      <c r="AT975" s="19"/>
    </row>
    <row r="976" spans="19:46" ht="15" customHeight="1"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D976" s="19"/>
      <c r="AE976" s="19"/>
      <c r="AF976" s="19"/>
      <c r="AG976" s="19"/>
      <c r="AH976" s="19"/>
      <c r="AI976" s="19"/>
      <c r="AJ976" s="19"/>
      <c r="AK976" s="19"/>
      <c r="AL976" s="19"/>
      <c r="AM976" s="19"/>
      <c r="AN976" s="19"/>
      <c r="AO976" s="19"/>
      <c r="AP976" s="19"/>
      <c r="AQ976" s="19"/>
      <c r="AR976" s="19"/>
      <c r="AS976" s="19"/>
      <c r="AT976" s="19"/>
    </row>
    <row r="977" spans="19:46" ht="15" customHeight="1"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D977" s="19"/>
      <c r="AE977" s="19"/>
      <c r="AF977" s="19"/>
      <c r="AG977" s="19"/>
      <c r="AH977" s="19"/>
      <c r="AI977" s="19"/>
      <c r="AJ977" s="19"/>
      <c r="AK977" s="19"/>
      <c r="AL977" s="19"/>
      <c r="AM977" s="19"/>
      <c r="AN977" s="19"/>
      <c r="AO977" s="19"/>
      <c r="AP977" s="19"/>
      <c r="AQ977" s="19"/>
      <c r="AR977" s="19"/>
      <c r="AS977" s="19"/>
      <c r="AT977" s="19"/>
    </row>
    <row r="978" spans="19:46" ht="15" customHeight="1"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  <c r="AD978" s="19"/>
      <c r="AE978" s="19"/>
      <c r="AF978" s="19"/>
      <c r="AG978" s="19"/>
      <c r="AH978" s="19"/>
      <c r="AI978" s="19"/>
      <c r="AJ978" s="19"/>
      <c r="AK978" s="19"/>
      <c r="AL978" s="19"/>
      <c r="AM978" s="19"/>
      <c r="AN978" s="19"/>
      <c r="AO978" s="19"/>
      <c r="AP978" s="19"/>
      <c r="AQ978" s="19"/>
      <c r="AR978" s="19"/>
      <c r="AS978" s="19"/>
      <c r="AT978" s="19"/>
    </row>
    <row r="979" spans="19:46" ht="15" customHeight="1"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D979" s="19"/>
      <c r="AE979" s="19"/>
      <c r="AF979" s="19"/>
      <c r="AG979" s="19"/>
      <c r="AH979" s="19"/>
      <c r="AI979" s="19"/>
      <c r="AJ979" s="19"/>
      <c r="AK979" s="19"/>
      <c r="AL979" s="19"/>
      <c r="AM979" s="19"/>
      <c r="AN979" s="19"/>
      <c r="AO979" s="19"/>
      <c r="AP979" s="19"/>
      <c r="AQ979" s="19"/>
      <c r="AR979" s="19"/>
      <c r="AS979" s="19"/>
      <c r="AT979" s="19"/>
    </row>
    <row r="980" spans="19:46" ht="15" customHeight="1"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D980" s="19"/>
      <c r="AE980" s="19"/>
      <c r="AF980" s="19"/>
      <c r="AG980" s="19"/>
      <c r="AH980" s="19"/>
      <c r="AI980" s="19"/>
      <c r="AJ980" s="19"/>
      <c r="AK980" s="19"/>
      <c r="AL980" s="19"/>
      <c r="AM980" s="19"/>
      <c r="AN980" s="19"/>
      <c r="AO980" s="19"/>
      <c r="AP980" s="19"/>
      <c r="AQ980" s="19"/>
      <c r="AR980" s="19"/>
      <c r="AS980" s="19"/>
      <c r="AT980" s="19"/>
    </row>
    <row r="981" spans="19:46" ht="15" customHeight="1"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D981" s="19"/>
      <c r="AE981" s="19"/>
      <c r="AF981" s="19"/>
      <c r="AG981" s="19"/>
      <c r="AH981" s="19"/>
      <c r="AI981" s="19"/>
      <c r="AJ981" s="19"/>
      <c r="AK981" s="19"/>
      <c r="AL981" s="19"/>
      <c r="AM981" s="19"/>
      <c r="AN981" s="19"/>
      <c r="AO981" s="19"/>
      <c r="AP981" s="19"/>
      <c r="AQ981" s="19"/>
      <c r="AR981" s="19"/>
      <c r="AS981" s="19"/>
      <c r="AT981" s="19"/>
    </row>
    <row r="982" spans="19:46" ht="15" customHeight="1"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  <c r="AD982" s="19"/>
      <c r="AE982" s="19"/>
      <c r="AF982" s="19"/>
      <c r="AG982" s="19"/>
      <c r="AH982" s="19"/>
      <c r="AI982" s="19"/>
      <c r="AJ982" s="19"/>
      <c r="AK982" s="19"/>
      <c r="AL982" s="19"/>
      <c r="AM982" s="19"/>
      <c r="AN982" s="19"/>
      <c r="AO982" s="19"/>
      <c r="AP982" s="19"/>
      <c r="AQ982" s="19"/>
      <c r="AR982" s="19"/>
      <c r="AS982" s="19"/>
      <c r="AT982" s="19"/>
    </row>
    <row r="983" spans="19:46" ht="15" customHeight="1"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D983" s="19"/>
      <c r="AE983" s="19"/>
      <c r="AF983" s="19"/>
      <c r="AG983" s="19"/>
      <c r="AH983" s="19"/>
      <c r="AI983" s="19"/>
      <c r="AJ983" s="19"/>
      <c r="AK983" s="19"/>
      <c r="AL983" s="19"/>
      <c r="AM983" s="19"/>
      <c r="AN983" s="19"/>
      <c r="AO983" s="19"/>
      <c r="AP983" s="19"/>
      <c r="AQ983" s="19"/>
      <c r="AR983" s="19"/>
      <c r="AS983" s="19"/>
      <c r="AT983" s="19"/>
    </row>
    <row r="984" spans="19:46" ht="15" customHeight="1"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D984" s="19"/>
      <c r="AE984" s="19"/>
      <c r="AF984" s="19"/>
      <c r="AG984" s="19"/>
      <c r="AH984" s="19"/>
      <c r="AI984" s="19"/>
      <c r="AJ984" s="19"/>
      <c r="AK984" s="19"/>
      <c r="AL984" s="19"/>
      <c r="AM984" s="19"/>
      <c r="AN984" s="19"/>
      <c r="AO984" s="19"/>
      <c r="AP984" s="19"/>
      <c r="AQ984" s="19"/>
      <c r="AR984" s="19"/>
      <c r="AS984" s="19"/>
      <c r="AT984" s="19"/>
    </row>
    <row r="985" spans="19:46" ht="15" customHeight="1"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D985" s="19"/>
      <c r="AE985" s="19"/>
      <c r="AF985" s="19"/>
      <c r="AG985" s="19"/>
      <c r="AH985" s="19"/>
      <c r="AI985" s="19"/>
      <c r="AJ985" s="19"/>
      <c r="AK985" s="19"/>
      <c r="AL985" s="19"/>
      <c r="AM985" s="19"/>
      <c r="AN985" s="19"/>
      <c r="AO985" s="19"/>
      <c r="AP985" s="19"/>
      <c r="AQ985" s="19"/>
      <c r="AR985" s="19"/>
      <c r="AS985" s="19"/>
      <c r="AT985" s="19"/>
    </row>
    <row r="986" spans="19:46" ht="15" customHeight="1"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  <c r="AD986" s="19"/>
      <c r="AE986" s="19"/>
      <c r="AF986" s="19"/>
      <c r="AG986" s="19"/>
      <c r="AH986" s="19"/>
      <c r="AI986" s="19"/>
      <c r="AJ986" s="19"/>
      <c r="AK986" s="19"/>
      <c r="AL986" s="19"/>
      <c r="AM986" s="19"/>
      <c r="AN986" s="19"/>
      <c r="AO986" s="19"/>
      <c r="AP986" s="19"/>
      <c r="AQ986" s="19"/>
      <c r="AR986" s="19"/>
      <c r="AS986" s="19"/>
      <c r="AT986" s="19"/>
    </row>
    <row r="987" spans="19:46" ht="15" customHeight="1"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D987" s="19"/>
      <c r="AE987" s="19"/>
      <c r="AF987" s="19"/>
      <c r="AG987" s="19"/>
      <c r="AH987" s="19"/>
      <c r="AI987" s="19"/>
      <c r="AJ987" s="19"/>
      <c r="AK987" s="19"/>
      <c r="AL987" s="19"/>
      <c r="AM987" s="19"/>
      <c r="AN987" s="19"/>
      <c r="AO987" s="19"/>
      <c r="AP987" s="19"/>
      <c r="AQ987" s="19"/>
      <c r="AR987" s="19"/>
      <c r="AS987" s="19"/>
      <c r="AT987" s="19"/>
    </row>
    <row r="988" spans="19:46" ht="15" customHeight="1"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D988" s="19"/>
      <c r="AE988" s="19"/>
      <c r="AF988" s="19"/>
      <c r="AG988" s="19"/>
      <c r="AH988" s="19"/>
      <c r="AI988" s="19"/>
      <c r="AJ988" s="19"/>
      <c r="AK988" s="19"/>
      <c r="AL988" s="19"/>
      <c r="AM988" s="19"/>
      <c r="AN988" s="19"/>
      <c r="AO988" s="19"/>
      <c r="AP988" s="19"/>
      <c r="AQ988" s="19"/>
      <c r="AR988" s="19"/>
      <c r="AS988" s="19"/>
      <c r="AT988" s="19"/>
    </row>
    <row r="989" spans="19:46" ht="15" customHeight="1"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19"/>
      <c r="AE989" s="19"/>
      <c r="AF989" s="19"/>
      <c r="AG989" s="19"/>
      <c r="AH989" s="19"/>
      <c r="AI989" s="19"/>
      <c r="AJ989" s="19"/>
      <c r="AK989" s="19"/>
      <c r="AL989" s="19"/>
      <c r="AM989" s="19"/>
      <c r="AN989" s="19"/>
      <c r="AO989" s="19"/>
      <c r="AP989" s="19"/>
      <c r="AQ989" s="19"/>
      <c r="AR989" s="19"/>
      <c r="AS989" s="19"/>
      <c r="AT989" s="19"/>
    </row>
    <row r="990" spans="19:46" ht="15" customHeight="1"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  <c r="AD990" s="19"/>
      <c r="AE990" s="19"/>
      <c r="AF990" s="19"/>
      <c r="AG990" s="19"/>
      <c r="AH990" s="19"/>
      <c r="AI990" s="19"/>
      <c r="AJ990" s="19"/>
      <c r="AK990" s="19"/>
      <c r="AL990" s="19"/>
      <c r="AM990" s="19"/>
      <c r="AN990" s="19"/>
      <c r="AO990" s="19"/>
      <c r="AP990" s="19"/>
      <c r="AQ990" s="19"/>
      <c r="AR990" s="19"/>
      <c r="AS990" s="19"/>
      <c r="AT990" s="19"/>
    </row>
    <row r="991" spans="19:46" ht="15" customHeight="1"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D991" s="19"/>
      <c r="AE991" s="19"/>
      <c r="AF991" s="19"/>
      <c r="AG991" s="19"/>
      <c r="AH991" s="19"/>
      <c r="AI991" s="19"/>
      <c r="AJ991" s="19"/>
      <c r="AK991" s="19"/>
      <c r="AL991" s="19"/>
      <c r="AM991" s="19"/>
      <c r="AN991" s="19"/>
      <c r="AO991" s="19"/>
      <c r="AP991" s="19"/>
      <c r="AQ991" s="19"/>
      <c r="AR991" s="19"/>
      <c r="AS991" s="19"/>
      <c r="AT991" s="19"/>
    </row>
    <row r="992" spans="19:46" ht="15" customHeight="1"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D992" s="19"/>
      <c r="AE992" s="19"/>
      <c r="AF992" s="19"/>
      <c r="AG992" s="19"/>
      <c r="AH992" s="19"/>
      <c r="AI992" s="19"/>
      <c r="AJ992" s="19"/>
      <c r="AK992" s="19"/>
      <c r="AL992" s="19"/>
      <c r="AM992" s="19"/>
      <c r="AN992" s="19"/>
      <c r="AO992" s="19"/>
      <c r="AP992" s="19"/>
      <c r="AQ992" s="19"/>
      <c r="AR992" s="19"/>
      <c r="AS992" s="19"/>
      <c r="AT992" s="19"/>
    </row>
    <row r="993" spans="19:46" ht="15" customHeight="1"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D993" s="19"/>
      <c r="AE993" s="19"/>
      <c r="AF993" s="19"/>
      <c r="AG993" s="19"/>
      <c r="AH993" s="19"/>
      <c r="AI993" s="19"/>
      <c r="AJ993" s="19"/>
      <c r="AK993" s="19"/>
      <c r="AL993" s="19"/>
      <c r="AM993" s="19"/>
      <c r="AN993" s="19"/>
      <c r="AO993" s="19"/>
      <c r="AP993" s="19"/>
      <c r="AQ993" s="19"/>
      <c r="AR993" s="19"/>
      <c r="AS993" s="19"/>
      <c r="AT993" s="19"/>
    </row>
    <row r="994" spans="19:46" ht="15" customHeight="1"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  <c r="AD994" s="19"/>
      <c r="AE994" s="19"/>
      <c r="AF994" s="19"/>
      <c r="AG994" s="19"/>
      <c r="AH994" s="19"/>
      <c r="AI994" s="19"/>
      <c r="AJ994" s="19"/>
      <c r="AK994" s="19"/>
      <c r="AL994" s="19"/>
      <c r="AM994" s="19"/>
      <c r="AN994" s="19"/>
      <c r="AO994" s="19"/>
      <c r="AP994" s="19"/>
      <c r="AQ994" s="19"/>
      <c r="AR994" s="19"/>
      <c r="AS994" s="19"/>
      <c r="AT994" s="19"/>
    </row>
    <row r="995" spans="19:46" ht="15" customHeight="1"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D995" s="19"/>
      <c r="AE995" s="19"/>
      <c r="AF995" s="19"/>
      <c r="AG995" s="19"/>
      <c r="AH995" s="19"/>
      <c r="AI995" s="19"/>
      <c r="AJ995" s="19"/>
      <c r="AK995" s="19"/>
      <c r="AL995" s="19"/>
      <c r="AM995" s="19"/>
      <c r="AN995" s="19"/>
      <c r="AO995" s="19"/>
      <c r="AP995" s="19"/>
      <c r="AQ995" s="19"/>
      <c r="AR995" s="19"/>
      <c r="AS995" s="19"/>
      <c r="AT995" s="19"/>
    </row>
    <row r="996" spans="19:46" ht="15" customHeight="1"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D996" s="19"/>
      <c r="AE996" s="19"/>
      <c r="AF996" s="19"/>
      <c r="AG996" s="19"/>
      <c r="AH996" s="19"/>
      <c r="AI996" s="19"/>
      <c r="AJ996" s="19"/>
      <c r="AK996" s="19"/>
      <c r="AL996" s="19"/>
      <c r="AM996" s="19"/>
      <c r="AN996" s="19"/>
      <c r="AO996" s="19"/>
      <c r="AP996" s="19"/>
      <c r="AQ996" s="19"/>
      <c r="AR996" s="19"/>
      <c r="AS996" s="19"/>
      <c r="AT996" s="19"/>
    </row>
    <row r="997" spans="19:46" ht="15" customHeight="1"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D997" s="19"/>
      <c r="AE997" s="19"/>
      <c r="AF997" s="19"/>
      <c r="AG997" s="19"/>
      <c r="AH997" s="19"/>
      <c r="AI997" s="19"/>
      <c r="AJ997" s="19"/>
      <c r="AK997" s="19"/>
      <c r="AL997" s="19"/>
      <c r="AM997" s="19"/>
      <c r="AN997" s="19"/>
      <c r="AO997" s="19"/>
      <c r="AP997" s="19"/>
      <c r="AQ997" s="19"/>
      <c r="AR997" s="19"/>
      <c r="AS997" s="19"/>
      <c r="AT997" s="19"/>
    </row>
    <row r="998" spans="19:46" ht="15" customHeight="1"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  <c r="AD998" s="19"/>
      <c r="AE998" s="19"/>
      <c r="AF998" s="19"/>
      <c r="AG998" s="19"/>
      <c r="AH998" s="19"/>
      <c r="AI998" s="19"/>
      <c r="AJ998" s="19"/>
      <c r="AK998" s="19"/>
      <c r="AL998" s="19"/>
      <c r="AM998" s="19"/>
      <c r="AN998" s="19"/>
      <c r="AO998" s="19"/>
      <c r="AP998" s="19"/>
      <c r="AQ998" s="19"/>
      <c r="AR998" s="19"/>
      <c r="AS998" s="19"/>
      <c r="AT998" s="19"/>
    </row>
    <row r="999" spans="19:46" ht="15" customHeight="1"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D999" s="19"/>
      <c r="AE999" s="19"/>
      <c r="AF999" s="19"/>
      <c r="AG999" s="19"/>
      <c r="AH999" s="19"/>
      <c r="AI999" s="19"/>
      <c r="AJ999" s="19"/>
      <c r="AK999" s="19"/>
      <c r="AL999" s="19"/>
      <c r="AM999" s="19"/>
      <c r="AN999" s="19"/>
      <c r="AO999" s="19"/>
      <c r="AP999" s="19"/>
      <c r="AQ999" s="19"/>
      <c r="AR999" s="19"/>
      <c r="AS999" s="19"/>
      <c r="AT999" s="19"/>
    </row>
    <row r="1000" spans="19:46" ht="15" customHeight="1"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D1000" s="19"/>
      <c r="AE1000" s="19"/>
      <c r="AF1000" s="19"/>
      <c r="AG1000" s="19"/>
      <c r="AH1000" s="19"/>
      <c r="AI1000" s="19"/>
      <c r="AJ1000" s="19"/>
      <c r="AK1000" s="19"/>
      <c r="AL1000" s="19"/>
      <c r="AM1000" s="19"/>
      <c r="AN1000" s="19"/>
      <c r="AO1000" s="19"/>
      <c r="AP1000" s="19"/>
      <c r="AQ1000" s="19"/>
      <c r="AR1000" s="19"/>
      <c r="AS1000" s="19"/>
      <c r="AT1000" s="19"/>
    </row>
    <row r="1001" spans="19:46" ht="15" customHeight="1"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  <c r="AC1001" s="19"/>
      <c r="AD1001" s="19"/>
      <c r="AE1001" s="19"/>
      <c r="AF1001" s="19"/>
      <c r="AG1001" s="19"/>
      <c r="AH1001" s="19"/>
      <c r="AI1001" s="19"/>
      <c r="AJ1001" s="19"/>
      <c r="AK1001" s="19"/>
      <c r="AL1001" s="19"/>
      <c r="AM1001" s="19"/>
      <c r="AN1001" s="19"/>
      <c r="AO1001" s="19"/>
      <c r="AP1001" s="19"/>
      <c r="AQ1001" s="19"/>
      <c r="AR1001" s="19"/>
      <c r="AS1001" s="19"/>
      <c r="AT1001" s="19"/>
    </row>
    <row r="1002" spans="19:46" ht="15" customHeight="1"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  <c r="AC1002" s="19"/>
      <c r="AD1002" s="19"/>
      <c r="AE1002" s="19"/>
      <c r="AF1002" s="19"/>
      <c r="AG1002" s="19"/>
      <c r="AH1002" s="19"/>
      <c r="AI1002" s="19"/>
      <c r="AJ1002" s="19"/>
      <c r="AK1002" s="19"/>
      <c r="AL1002" s="19"/>
      <c r="AM1002" s="19"/>
      <c r="AN1002" s="19"/>
      <c r="AO1002" s="19"/>
      <c r="AP1002" s="19"/>
      <c r="AQ1002" s="19"/>
      <c r="AR1002" s="19"/>
      <c r="AS1002" s="19"/>
      <c r="AT1002" s="19"/>
    </row>
    <row r="1003" spans="19:46" ht="15" customHeight="1">
      <c r="S1003" s="19"/>
      <c r="T1003" s="19"/>
      <c r="U1003" s="19"/>
      <c r="V1003" s="19"/>
      <c r="W1003" s="19"/>
      <c r="X1003" s="19"/>
      <c r="Y1003" s="19"/>
      <c r="Z1003" s="19"/>
      <c r="AA1003" s="19"/>
      <c r="AB1003" s="19"/>
      <c r="AC1003" s="19"/>
      <c r="AD1003" s="19"/>
      <c r="AE1003" s="19"/>
      <c r="AF1003" s="19"/>
      <c r="AG1003" s="19"/>
      <c r="AH1003" s="19"/>
      <c r="AI1003" s="19"/>
      <c r="AJ1003" s="19"/>
      <c r="AK1003" s="19"/>
      <c r="AL1003" s="19"/>
      <c r="AM1003" s="19"/>
      <c r="AN1003" s="19"/>
      <c r="AO1003" s="19"/>
      <c r="AP1003" s="19"/>
      <c r="AQ1003" s="19"/>
      <c r="AR1003" s="19"/>
      <c r="AS1003" s="19"/>
      <c r="AT1003" s="19"/>
    </row>
    <row r="1004" spans="19:46" ht="15" customHeight="1">
      <c r="S1004" s="19"/>
      <c r="T1004" s="19"/>
      <c r="U1004" s="19"/>
      <c r="V1004" s="19"/>
      <c r="W1004" s="19"/>
      <c r="X1004" s="19"/>
      <c r="Y1004" s="19"/>
      <c r="Z1004" s="19"/>
      <c r="AA1004" s="19"/>
      <c r="AB1004" s="19"/>
      <c r="AC1004" s="19"/>
      <c r="AD1004" s="19"/>
      <c r="AE1004" s="19"/>
      <c r="AF1004" s="19"/>
      <c r="AG1004" s="19"/>
      <c r="AH1004" s="19"/>
      <c r="AI1004" s="19"/>
      <c r="AJ1004" s="19"/>
      <c r="AK1004" s="19"/>
      <c r="AL1004" s="19"/>
      <c r="AM1004" s="19"/>
      <c r="AN1004" s="19"/>
      <c r="AO1004" s="19"/>
      <c r="AP1004" s="19"/>
      <c r="AQ1004" s="19"/>
      <c r="AR1004" s="19"/>
      <c r="AS1004" s="19"/>
      <c r="AT1004" s="19"/>
    </row>
  </sheetData>
  <mergeCells count="30">
    <mergeCell ref="A42:A72"/>
    <mergeCell ref="S40:V40"/>
    <mergeCell ref="W40:Z40"/>
    <mergeCell ref="AA40:AD40"/>
    <mergeCell ref="A41:B41"/>
    <mergeCell ref="C41:F41"/>
    <mergeCell ref="G41:J41"/>
    <mergeCell ref="K41:N41"/>
    <mergeCell ref="O41:R41"/>
    <mergeCell ref="S41:V41"/>
    <mergeCell ref="W41:Z41"/>
    <mergeCell ref="AA41:AD41"/>
    <mergeCell ref="A40:B40"/>
    <mergeCell ref="C40:F40"/>
    <mergeCell ref="G40:J40"/>
    <mergeCell ref="K40:N40"/>
    <mergeCell ref="O40:R40"/>
    <mergeCell ref="W1:Z1"/>
    <mergeCell ref="A2:A33"/>
    <mergeCell ref="C2:F2"/>
    <mergeCell ref="G2:J2"/>
    <mergeCell ref="K2:N2"/>
    <mergeCell ref="O2:R2"/>
    <mergeCell ref="S2:V2"/>
    <mergeCell ref="W2:Z2"/>
    <mergeCell ref="C1:F1"/>
    <mergeCell ref="G1:J1"/>
    <mergeCell ref="K1:N1"/>
    <mergeCell ref="O1:R1"/>
    <mergeCell ref="S1:V1"/>
  </mergeCells>
  <conditionalFormatting sqref="T4:T33">
    <cfRule type="cellIs" dxfId="2" priority="1" operator="greaterThan">
      <formula>4</formula>
    </cfRule>
  </conditionalFormatting>
  <pageMargins left="0.7" right="0.7" top="0.75" bottom="0.75" header="0.75" footer="0.75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03"/>
  <sheetViews>
    <sheetView topLeftCell="A52" zoomScale="95" zoomScaleNormal="95" workbookViewId="0">
      <pane xSplit="2" topLeftCell="C1" activePane="topRight" state="frozen"/>
      <selection activeCell="A7" sqref="A7"/>
      <selection pane="topRight" activeCell="D43" sqref="D43:D72"/>
    </sheetView>
  </sheetViews>
  <sheetFormatPr defaultRowHeight="15"/>
  <cols>
    <col min="1" max="1" width="10" style="18" customWidth="1"/>
    <col min="2" max="2" width="3.140625" style="1" bestFit="1" customWidth="1"/>
    <col min="3" max="17" width="9.28515625" style="1" customWidth="1"/>
    <col min="18" max="18" width="9.28515625" style="2" customWidth="1"/>
    <col min="19" max="27" width="9.28515625" style="1" customWidth="1"/>
    <col min="28" max="31" width="8.5703125" style="1" customWidth="1"/>
    <col min="32" max="32" width="3" style="1" customWidth="1"/>
    <col min="33" max="36" width="8.5703125" style="1" customWidth="1"/>
    <col min="37" max="37" width="3" style="1" customWidth="1"/>
    <col min="38" max="41" width="8.5703125" style="1" customWidth="1"/>
    <col min="42" max="42" width="3" style="1" customWidth="1"/>
    <col min="43" max="1018" width="8.5703125" style="1" customWidth="1"/>
    <col min="1019" max="1019" width="6.85546875" style="1" customWidth="1"/>
    <col min="1020" max="1025" width="9.140625" customWidth="1"/>
  </cols>
  <sheetData>
    <row r="1" spans="1:1024" ht="15" customHeight="1">
      <c r="A1" s="22"/>
      <c r="B1"/>
      <c r="C1" s="46">
        <v>1</v>
      </c>
      <c r="D1" s="46"/>
      <c r="E1" s="46"/>
      <c r="F1" s="46"/>
      <c r="G1" s="46">
        <v>2</v>
      </c>
      <c r="H1" s="46"/>
      <c r="I1" s="46"/>
      <c r="J1" s="46"/>
      <c r="K1" s="46">
        <v>3</v>
      </c>
      <c r="L1" s="46"/>
      <c r="M1" s="46"/>
      <c r="N1" s="46"/>
      <c r="O1" s="46">
        <v>4</v>
      </c>
      <c r="P1" s="46"/>
      <c r="Q1" s="46"/>
      <c r="R1" s="46"/>
      <c r="S1" s="46">
        <v>5</v>
      </c>
      <c r="T1" s="46"/>
      <c r="U1" s="46"/>
      <c r="V1" s="46"/>
      <c r="W1" s="46">
        <v>6</v>
      </c>
      <c r="X1" s="46"/>
      <c r="Y1" s="46"/>
      <c r="Z1" s="46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</row>
    <row r="2" spans="1:1024" ht="15" customHeight="1">
      <c r="A2" s="51" t="s">
        <v>0</v>
      </c>
      <c r="C2" s="45" t="s">
        <v>1</v>
      </c>
      <c r="D2" s="45"/>
      <c r="E2" s="45"/>
      <c r="F2" s="45"/>
      <c r="G2" s="45" t="s">
        <v>2</v>
      </c>
      <c r="H2" s="45"/>
      <c r="I2" s="45"/>
      <c r="J2" s="45"/>
      <c r="K2" s="45" t="s">
        <v>3</v>
      </c>
      <c r="L2" s="45"/>
      <c r="M2" s="45"/>
      <c r="N2" s="45"/>
      <c r="O2" s="45" t="s">
        <v>4</v>
      </c>
      <c r="P2" s="45"/>
      <c r="Q2" s="45"/>
      <c r="R2" s="45"/>
      <c r="S2" s="45" t="s">
        <v>5</v>
      </c>
      <c r="T2" s="45"/>
      <c r="U2" s="45"/>
      <c r="V2" s="45"/>
      <c r="W2" s="45" t="s">
        <v>6</v>
      </c>
      <c r="X2" s="45"/>
      <c r="Y2" s="45"/>
      <c r="Z2" s="45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</row>
    <row r="3" spans="1:1024" s="4" customFormat="1" ht="51" customHeight="1">
      <c r="A3" s="51"/>
      <c r="B3" s="1"/>
      <c r="C3" s="3" t="s">
        <v>7</v>
      </c>
      <c r="D3" s="3" t="s">
        <v>8</v>
      </c>
      <c r="E3" s="3" t="s">
        <v>9</v>
      </c>
      <c r="F3" s="3" t="s">
        <v>10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7</v>
      </c>
      <c r="L3" s="3" t="s">
        <v>8</v>
      </c>
      <c r="M3" s="3" t="s">
        <v>9</v>
      </c>
      <c r="N3" s="3" t="s">
        <v>10</v>
      </c>
      <c r="O3" s="3" t="s">
        <v>7</v>
      </c>
      <c r="P3" s="3" t="s">
        <v>8</v>
      </c>
      <c r="Q3" s="3" t="s">
        <v>9</v>
      </c>
      <c r="R3" s="3" t="s">
        <v>10</v>
      </c>
      <c r="S3" s="3" t="s">
        <v>7</v>
      </c>
      <c r="T3" s="3" t="s">
        <v>8</v>
      </c>
      <c r="U3" s="3" t="s">
        <v>9</v>
      </c>
      <c r="V3" s="3" t="s">
        <v>10</v>
      </c>
      <c r="W3" s="3" t="s">
        <v>7</v>
      </c>
      <c r="X3" s="3" t="s">
        <v>8</v>
      </c>
      <c r="Y3" s="3" t="s">
        <v>9</v>
      </c>
      <c r="Z3" s="3" t="s">
        <v>10</v>
      </c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AMF3"/>
      <c r="AMG3"/>
      <c r="AMH3"/>
      <c r="AMI3"/>
      <c r="AMJ3"/>
    </row>
    <row r="4" spans="1:1024" ht="15" customHeight="1">
      <c r="A4" s="51"/>
      <c r="B4" s="5">
        <v>1</v>
      </c>
      <c r="C4">
        <v>1926.297</v>
      </c>
      <c r="D4" s="23">
        <v>2.0230000000000001</v>
      </c>
      <c r="E4">
        <v>5.8000000000000003E-2</v>
      </c>
      <c r="F4" s="6">
        <v>0</v>
      </c>
      <c r="G4">
        <v>2567.81</v>
      </c>
      <c r="H4" s="23">
        <v>2.6349999999999998</v>
      </c>
      <c r="I4">
        <v>3.9E-2</v>
      </c>
      <c r="J4" s="6">
        <v>0</v>
      </c>
      <c r="K4">
        <v>3210.6370000000002</v>
      </c>
      <c r="L4" s="23">
        <v>3.3839999999999999</v>
      </c>
      <c r="M4">
        <v>6.9000000000000006E-2</v>
      </c>
      <c r="N4" s="6">
        <v>0</v>
      </c>
      <c r="O4">
        <v>3852.03</v>
      </c>
      <c r="P4" s="23">
        <v>4.0090000000000003</v>
      </c>
      <c r="Q4">
        <v>5.5E-2</v>
      </c>
      <c r="R4" s="6">
        <v>0</v>
      </c>
      <c r="S4" s="23">
        <v>4495.8549999999996</v>
      </c>
      <c r="T4" s="23">
        <v>4.6390000000000002</v>
      </c>
      <c r="U4" s="23">
        <v>8.4000000000000005E-2</v>
      </c>
      <c r="V4" s="6">
        <v>0</v>
      </c>
      <c r="W4">
        <v>5137.42</v>
      </c>
      <c r="X4" s="23">
        <v>5.32</v>
      </c>
      <c r="Y4">
        <v>0.16</v>
      </c>
      <c r="Z4" s="6">
        <v>0</v>
      </c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</row>
    <row r="5" spans="1:1024" ht="15" customHeight="1">
      <c r="A5" s="51"/>
      <c r="B5" s="5">
        <v>2</v>
      </c>
      <c r="C5">
        <v>1926.2429999999999</v>
      </c>
      <c r="D5" s="23">
        <v>1.9990000000000001</v>
      </c>
      <c r="E5">
        <v>5.1999999999999998E-2</v>
      </c>
      <c r="F5" s="6">
        <v>0</v>
      </c>
      <c r="G5">
        <v>2568.319</v>
      </c>
      <c r="H5" s="23">
        <v>2.645</v>
      </c>
      <c r="I5">
        <v>5.8999999999999997E-2</v>
      </c>
      <c r="J5" s="6">
        <v>0</v>
      </c>
      <c r="K5">
        <v>3210.45</v>
      </c>
      <c r="L5" s="23">
        <v>3.3879999999999999</v>
      </c>
      <c r="M5">
        <v>6.2E-2</v>
      </c>
      <c r="N5" s="6">
        <v>0</v>
      </c>
      <c r="O5">
        <v>3851.9430000000002</v>
      </c>
      <c r="P5" s="23">
        <v>4.0250000000000004</v>
      </c>
      <c r="Q5">
        <v>5.7000000000000002E-2</v>
      </c>
      <c r="R5" s="6">
        <v>0</v>
      </c>
      <c r="S5" s="23">
        <v>4495.7110000000002</v>
      </c>
      <c r="T5" s="23">
        <v>4.6479999999999997</v>
      </c>
      <c r="U5" s="23">
        <v>6.9000000000000006E-2</v>
      </c>
      <c r="V5" s="6">
        <v>0</v>
      </c>
      <c r="W5">
        <v>5135.4949999999999</v>
      </c>
      <c r="X5" s="23">
        <v>5.3860000000000001</v>
      </c>
      <c r="Y5">
        <v>7.5999999999999998E-2</v>
      </c>
      <c r="Z5" s="6">
        <v>0</v>
      </c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</row>
    <row r="6" spans="1:1024" ht="15" customHeight="1">
      <c r="A6" s="51"/>
      <c r="B6" s="5">
        <v>3</v>
      </c>
      <c r="C6">
        <v>1926.162</v>
      </c>
      <c r="D6" s="23">
        <v>1.992</v>
      </c>
      <c r="E6">
        <v>5.7000000000000002E-2</v>
      </c>
      <c r="F6" s="6">
        <v>0</v>
      </c>
      <c r="G6">
        <v>2568.462</v>
      </c>
      <c r="H6" s="23">
        <v>2.6339999999999999</v>
      </c>
      <c r="I6">
        <v>5.3999999999999999E-2</v>
      </c>
      <c r="J6" s="6">
        <v>0</v>
      </c>
      <c r="K6">
        <v>3211.326</v>
      </c>
      <c r="L6" s="23">
        <v>3.3879999999999999</v>
      </c>
      <c r="M6">
        <v>7.5999999999999998E-2</v>
      </c>
      <c r="N6" s="6">
        <v>0</v>
      </c>
      <c r="O6">
        <v>3852.0529999999999</v>
      </c>
      <c r="P6" s="23">
        <v>4</v>
      </c>
      <c r="Q6">
        <v>5.5E-2</v>
      </c>
      <c r="R6" s="6">
        <v>0</v>
      </c>
      <c r="S6" s="23">
        <v>4495.7960000000003</v>
      </c>
      <c r="T6" s="23">
        <v>4.6239999999999997</v>
      </c>
      <c r="U6" s="23">
        <v>7.8E-2</v>
      </c>
      <c r="V6" s="6">
        <v>0</v>
      </c>
      <c r="W6">
        <v>5135.8599999999997</v>
      </c>
      <c r="X6" s="23">
        <v>5.3860000000000001</v>
      </c>
      <c r="Y6">
        <v>7.2999999999999995E-2</v>
      </c>
      <c r="Z6" s="6">
        <v>0</v>
      </c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</row>
    <row r="7" spans="1:1024" ht="15" customHeight="1">
      <c r="A7" s="51"/>
      <c r="B7" s="5">
        <v>4</v>
      </c>
      <c r="C7">
        <v>1926.145</v>
      </c>
      <c r="D7" s="23">
        <v>2.004</v>
      </c>
      <c r="E7">
        <v>5.8999999999999997E-2</v>
      </c>
      <c r="F7" s="6">
        <v>0</v>
      </c>
      <c r="G7">
        <v>2567.9850000000001</v>
      </c>
      <c r="H7" s="23">
        <v>2.6219999999999999</v>
      </c>
      <c r="I7">
        <v>4.2999999999999997E-2</v>
      </c>
      <c r="J7" s="6">
        <v>0</v>
      </c>
      <c r="K7">
        <v>3210.4349999999999</v>
      </c>
      <c r="L7" s="23">
        <v>3.4129999999999998</v>
      </c>
      <c r="M7">
        <v>7.2999999999999995E-2</v>
      </c>
      <c r="N7" s="6">
        <v>0</v>
      </c>
      <c r="O7">
        <v>3851.9470000000001</v>
      </c>
      <c r="P7" s="23">
        <v>4.0229999999999997</v>
      </c>
      <c r="Q7">
        <v>5.0999999999999997E-2</v>
      </c>
      <c r="R7" s="6">
        <v>0</v>
      </c>
      <c r="S7" s="23">
        <v>4496.1040000000003</v>
      </c>
      <c r="T7" s="23">
        <v>4.6550000000000002</v>
      </c>
      <c r="U7" s="23">
        <v>9.4E-2</v>
      </c>
      <c r="V7" s="6">
        <v>0</v>
      </c>
      <c r="W7">
        <v>5135.692</v>
      </c>
      <c r="X7" s="23">
        <v>5.375</v>
      </c>
      <c r="Y7">
        <v>8.7999999999999995E-2</v>
      </c>
      <c r="Z7" s="6">
        <v>0</v>
      </c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</row>
    <row r="8" spans="1:1024" ht="15" customHeight="1">
      <c r="A8" s="51"/>
      <c r="B8" s="5">
        <v>5</v>
      </c>
      <c r="C8">
        <v>1925.9449999999999</v>
      </c>
      <c r="D8" s="23">
        <v>1.9970000000000001</v>
      </c>
      <c r="E8">
        <v>4.2000000000000003E-2</v>
      </c>
      <c r="F8" s="6">
        <v>0</v>
      </c>
      <c r="G8">
        <v>2568.154</v>
      </c>
      <c r="H8" s="23">
        <v>2.6230000000000002</v>
      </c>
      <c r="I8">
        <v>4.9000000000000002E-2</v>
      </c>
      <c r="J8" s="6">
        <v>0</v>
      </c>
      <c r="K8">
        <v>3210.2040000000002</v>
      </c>
      <c r="L8" s="23">
        <v>3.3969999999999998</v>
      </c>
      <c r="M8">
        <v>7.0999999999999994E-2</v>
      </c>
      <c r="N8" s="6">
        <v>0</v>
      </c>
      <c r="O8">
        <v>3852.0340000000001</v>
      </c>
      <c r="P8" s="23">
        <v>4.024</v>
      </c>
      <c r="Q8">
        <v>0.05</v>
      </c>
      <c r="R8" s="6">
        <v>0</v>
      </c>
      <c r="S8" s="23">
        <v>4495.9170000000004</v>
      </c>
      <c r="T8" s="23">
        <v>4.6340000000000003</v>
      </c>
      <c r="U8" s="23">
        <v>8.5999999999999993E-2</v>
      </c>
      <c r="V8" s="6">
        <v>0</v>
      </c>
      <c r="W8">
        <v>5136.7709999999997</v>
      </c>
      <c r="X8" s="23">
        <v>5.3689999999999998</v>
      </c>
      <c r="Y8">
        <v>0.13400000000000001</v>
      </c>
      <c r="Z8" s="6">
        <v>0</v>
      </c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</row>
    <row r="9" spans="1:1024" ht="15" customHeight="1">
      <c r="A9" s="51"/>
      <c r="B9" s="5">
        <v>6</v>
      </c>
      <c r="C9">
        <v>1925.954</v>
      </c>
      <c r="D9" s="23">
        <v>1.99</v>
      </c>
      <c r="E9">
        <v>5.1999999999999998E-2</v>
      </c>
      <c r="F9" s="6">
        <v>0</v>
      </c>
      <c r="G9">
        <v>2567.9189999999999</v>
      </c>
      <c r="H9" s="23">
        <v>2.6429999999999998</v>
      </c>
      <c r="I9">
        <v>4.3999999999999997E-2</v>
      </c>
      <c r="J9" s="6">
        <v>0</v>
      </c>
      <c r="K9">
        <v>3210.1930000000002</v>
      </c>
      <c r="L9" s="23">
        <v>3.37</v>
      </c>
      <c r="M9">
        <v>5.8999999999999997E-2</v>
      </c>
      <c r="N9" s="6">
        <v>0</v>
      </c>
      <c r="O9">
        <v>3851.7179999999998</v>
      </c>
      <c r="P9" s="23">
        <v>4.0060000000000002</v>
      </c>
      <c r="Q9">
        <v>5.2999999999999999E-2</v>
      </c>
      <c r="R9" s="6">
        <v>0</v>
      </c>
      <c r="S9" s="23">
        <v>4496.1840000000002</v>
      </c>
      <c r="T9" s="23">
        <v>4.6470000000000002</v>
      </c>
      <c r="U9" s="23">
        <v>9.4E-2</v>
      </c>
      <c r="V9" s="6">
        <v>0</v>
      </c>
      <c r="W9">
        <v>5135.6180000000004</v>
      </c>
      <c r="X9" s="23">
        <v>5.3639999999999999</v>
      </c>
      <c r="Y9">
        <v>7.3999999999999996E-2</v>
      </c>
      <c r="Z9" s="6">
        <v>0</v>
      </c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</row>
    <row r="10" spans="1:1024" ht="15" customHeight="1">
      <c r="A10" s="51"/>
      <c r="B10" s="5">
        <v>7</v>
      </c>
      <c r="C10">
        <v>1926.279</v>
      </c>
      <c r="D10" s="23">
        <v>2.016</v>
      </c>
      <c r="E10">
        <v>5.8999999999999997E-2</v>
      </c>
      <c r="F10" s="6">
        <v>0</v>
      </c>
      <c r="G10">
        <v>2567.7829999999999</v>
      </c>
      <c r="H10" s="23">
        <v>2.613</v>
      </c>
      <c r="I10">
        <v>3.4000000000000002E-2</v>
      </c>
      <c r="J10" s="6">
        <v>0</v>
      </c>
      <c r="K10">
        <v>3209.873</v>
      </c>
      <c r="L10" s="23">
        <v>3.3730000000000002</v>
      </c>
      <c r="M10">
        <v>4.8000000000000001E-2</v>
      </c>
      <c r="N10" s="6">
        <v>0</v>
      </c>
      <c r="O10">
        <v>3852.0790000000002</v>
      </c>
      <c r="P10" s="23">
        <v>3.9950000000000001</v>
      </c>
      <c r="Q10">
        <v>5.8000000000000003E-2</v>
      </c>
      <c r="R10" s="6">
        <v>0</v>
      </c>
      <c r="S10" s="23">
        <v>4495.8890000000001</v>
      </c>
      <c r="T10" s="23">
        <v>4.6310000000000002</v>
      </c>
      <c r="U10" s="23">
        <v>9.0999999999999998E-2</v>
      </c>
      <c r="V10" s="6">
        <v>0</v>
      </c>
      <c r="W10">
        <v>5136.5640000000003</v>
      </c>
      <c r="X10" s="23">
        <v>5.3719999999999999</v>
      </c>
      <c r="Y10">
        <v>0.11899999999999999</v>
      </c>
      <c r="Z10" s="6">
        <v>0</v>
      </c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</row>
    <row r="11" spans="1:1024" ht="15" customHeight="1">
      <c r="A11" s="51"/>
      <c r="B11" s="5">
        <v>8</v>
      </c>
      <c r="C11">
        <v>1926.03</v>
      </c>
      <c r="D11" s="23">
        <v>2.0339999999999998</v>
      </c>
      <c r="E11">
        <v>4.3999999999999997E-2</v>
      </c>
      <c r="F11" s="6">
        <v>0</v>
      </c>
      <c r="G11">
        <v>2568.0450000000001</v>
      </c>
      <c r="H11" s="23">
        <v>2.6389999999999998</v>
      </c>
      <c r="I11">
        <v>4.1000000000000002E-2</v>
      </c>
      <c r="J11" s="6">
        <v>0</v>
      </c>
      <c r="K11">
        <v>3210.0430000000001</v>
      </c>
      <c r="L11" s="23">
        <v>3.3650000000000002</v>
      </c>
      <c r="M11">
        <v>0.05</v>
      </c>
      <c r="N11" s="6">
        <v>0</v>
      </c>
      <c r="O11">
        <v>3851.9470000000001</v>
      </c>
      <c r="P11" s="23">
        <v>4.0060000000000002</v>
      </c>
      <c r="Q11">
        <v>5.2999999999999999E-2</v>
      </c>
      <c r="R11" s="6">
        <v>0</v>
      </c>
      <c r="S11" s="23">
        <v>4495.9110000000001</v>
      </c>
      <c r="T11" s="23">
        <v>4.6340000000000003</v>
      </c>
      <c r="U11" s="23">
        <v>9.5000000000000001E-2</v>
      </c>
      <c r="V11" s="6">
        <v>0</v>
      </c>
      <c r="W11">
        <v>5135.6949999999997</v>
      </c>
      <c r="X11" s="23">
        <v>5.399</v>
      </c>
      <c r="Y11">
        <v>9.9000000000000005E-2</v>
      </c>
      <c r="Z11" s="6">
        <v>0</v>
      </c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</row>
    <row r="12" spans="1:1024" ht="15" customHeight="1">
      <c r="A12" s="51"/>
      <c r="B12" s="5">
        <v>9</v>
      </c>
      <c r="C12">
        <v>1926.0229999999999</v>
      </c>
      <c r="D12" s="23">
        <v>1.9470000000000001</v>
      </c>
      <c r="E12">
        <v>5.2999999999999999E-2</v>
      </c>
      <c r="F12" s="6">
        <v>0</v>
      </c>
      <c r="G12">
        <v>2567.8710000000001</v>
      </c>
      <c r="H12" s="23">
        <v>2.6419999999999999</v>
      </c>
      <c r="I12">
        <v>3.2000000000000001E-2</v>
      </c>
      <c r="J12" s="6">
        <v>0</v>
      </c>
      <c r="K12">
        <v>3210.9780000000001</v>
      </c>
      <c r="L12" s="23">
        <v>3.391</v>
      </c>
      <c r="M12">
        <v>6.6000000000000003E-2</v>
      </c>
      <c r="N12" s="6">
        <v>0</v>
      </c>
      <c r="O12">
        <v>3851.971</v>
      </c>
      <c r="P12" s="23">
        <v>4.0190000000000001</v>
      </c>
      <c r="Q12">
        <v>0.05</v>
      </c>
      <c r="R12" s="6">
        <v>0</v>
      </c>
      <c r="S12" s="23">
        <v>4495.7709999999997</v>
      </c>
      <c r="T12" s="23">
        <v>4.6230000000000002</v>
      </c>
      <c r="U12" s="23">
        <v>8.7999999999999995E-2</v>
      </c>
      <c r="V12" s="6">
        <v>0</v>
      </c>
      <c r="W12">
        <v>5135.47</v>
      </c>
      <c r="X12" s="23">
        <v>5.3760000000000003</v>
      </c>
      <c r="Y12">
        <v>0.08</v>
      </c>
      <c r="Z12" s="6">
        <v>0</v>
      </c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</row>
    <row r="13" spans="1:1024" s="10" customFormat="1" ht="15" customHeight="1">
      <c r="A13" s="51"/>
      <c r="B13" s="7">
        <v>10</v>
      </c>
      <c r="C13" s="8">
        <v>1926.279</v>
      </c>
      <c r="D13" s="10">
        <v>1.9510000000000001</v>
      </c>
      <c r="E13" s="8">
        <v>4.9000000000000002E-2</v>
      </c>
      <c r="F13" s="9">
        <v>0</v>
      </c>
      <c r="G13" s="8">
        <v>2568.7190000000001</v>
      </c>
      <c r="H13" s="10">
        <v>2.64</v>
      </c>
      <c r="I13" s="8">
        <v>7.2999999999999995E-2</v>
      </c>
      <c r="J13" s="9">
        <v>0</v>
      </c>
      <c r="K13" s="8">
        <v>3210.819</v>
      </c>
      <c r="L13" s="10">
        <v>3.3860000000000001</v>
      </c>
      <c r="M13" s="8">
        <v>8.2000000000000003E-2</v>
      </c>
      <c r="N13" s="9">
        <v>0</v>
      </c>
      <c r="O13" s="8">
        <v>3851.9</v>
      </c>
      <c r="P13" s="10">
        <v>3.992</v>
      </c>
      <c r="Q13" s="8">
        <v>4.9000000000000002E-2</v>
      </c>
      <c r="R13" s="9">
        <v>0</v>
      </c>
      <c r="S13" s="8">
        <v>4496.1220000000003</v>
      </c>
      <c r="T13" s="10">
        <v>4.6479999999999997</v>
      </c>
      <c r="U13" s="8">
        <v>8.8999999999999996E-2</v>
      </c>
      <c r="V13" s="9">
        <v>0</v>
      </c>
      <c r="W13" s="8">
        <v>5135.4139999999998</v>
      </c>
      <c r="X13" s="10">
        <v>5.3470000000000004</v>
      </c>
      <c r="Y13" s="8">
        <v>0.08</v>
      </c>
      <c r="Z13" s="9">
        <v>0</v>
      </c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AMF13" s="8"/>
      <c r="AMG13" s="8"/>
      <c r="AMH13" s="8"/>
      <c r="AMI13" s="8"/>
      <c r="AMJ13" s="8"/>
    </row>
    <row r="14" spans="1:1024" ht="15" customHeight="1">
      <c r="A14" s="51"/>
      <c r="B14" s="5">
        <v>11</v>
      </c>
      <c r="C14">
        <v>1925.6310000000001</v>
      </c>
      <c r="D14" s="23">
        <v>1.9970000000000001</v>
      </c>
      <c r="E14">
        <v>2.4E-2</v>
      </c>
      <c r="F14" s="6">
        <v>0</v>
      </c>
      <c r="G14">
        <v>2567.9229999999998</v>
      </c>
      <c r="H14" s="23">
        <v>2.6459999999999999</v>
      </c>
      <c r="I14">
        <v>4.2000000000000003E-2</v>
      </c>
      <c r="J14" s="6">
        <v>0</v>
      </c>
      <c r="K14">
        <v>3209.9740000000002</v>
      </c>
      <c r="L14" s="23">
        <v>3.4</v>
      </c>
      <c r="M14">
        <v>0.05</v>
      </c>
      <c r="N14" s="6">
        <v>0</v>
      </c>
      <c r="O14">
        <v>3853.0459999999998</v>
      </c>
      <c r="P14" s="23">
        <v>4.0119999999999996</v>
      </c>
      <c r="Q14">
        <v>6.9000000000000006E-2</v>
      </c>
      <c r="R14" s="6">
        <v>0</v>
      </c>
      <c r="S14" s="23">
        <v>4496.3980000000001</v>
      </c>
      <c r="T14" s="23">
        <v>4.6239999999999997</v>
      </c>
      <c r="U14" s="23">
        <v>0.111</v>
      </c>
      <c r="V14" s="6">
        <v>0</v>
      </c>
      <c r="W14">
        <v>5135.3919999999998</v>
      </c>
      <c r="X14" s="23">
        <v>5.3780000000000001</v>
      </c>
      <c r="Y14">
        <v>7.2999999999999995E-2</v>
      </c>
      <c r="Z14" s="6">
        <v>0</v>
      </c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</row>
    <row r="15" spans="1:1024" ht="15" customHeight="1">
      <c r="A15" s="51"/>
      <c r="B15" s="5">
        <v>12</v>
      </c>
      <c r="C15">
        <v>1925.742</v>
      </c>
      <c r="D15" s="23">
        <v>2.008</v>
      </c>
      <c r="E15">
        <v>3.2000000000000001E-2</v>
      </c>
      <c r="F15" s="6">
        <v>0</v>
      </c>
      <c r="G15">
        <v>2567.7739999999999</v>
      </c>
      <c r="H15" s="23">
        <v>2.645</v>
      </c>
      <c r="I15">
        <v>3.9E-2</v>
      </c>
      <c r="J15" s="6">
        <v>0</v>
      </c>
      <c r="K15">
        <v>3210.0410000000002</v>
      </c>
      <c r="L15" s="23">
        <v>3.3860000000000001</v>
      </c>
      <c r="M15">
        <v>5.6000000000000001E-2</v>
      </c>
      <c r="N15" s="6">
        <v>0</v>
      </c>
      <c r="O15">
        <v>3853.0410000000002</v>
      </c>
      <c r="P15" s="23">
        <v>4.0039999999999996</v>
      </c>
      <c r="Q15">
        <v>6.3E-2</v>
      </c>
      <c r="R15" s="6">
        <v>0</v>
      </c>
      <c r="S15" s="23">
        <v>4496.165</v>
      </c>
      <c r="T15" s="23">
        <v>4.6440000000000001</v>
      </c>
      <c r="U15" s="23">
        <v>0.128</v>
      </c>
      <c r="V15" s="6">
        <v>0</v>
      </c>
      <c r="W15">
        <v>5136.6559999999999</v>
      </c>
      <c r="X15" s="23">
        <v>5.37</v>
      </c>
      <c r="Y15">
        <v>0.14699999999999999</v>
      </c>
      <c r="Z15" s="6">
        <v>0</v>
      </c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</row>
    <row r="16" spans="1:1024" ht="15" customHeight="1">
      <c r="A16" s="51"/>
      <c r="B16" s="5">
        <v>13</v>
      </c>
      <c r="C16">
        <v>1925.7249999999999</v>
      </c>
      <c r="D16" s="23">
        <v>2.008</v>
      </c>
      <c r="E16">
        <v>2.8000000000000001E-2</v>
      </c>
      <c r="F16" s="6">
        <v>0</v>
      </c>
      <c r="G16">
        <v>2567.6979999999999</v>
      </c>
      <c r="H16" s="23">
        <v>2.6360000000000001</v>
      </c>
      <c r="I16">
        <v>3.4000000000000002E-2</v>
      </c>
      <c r="J16" s="6">
        <v>0</v>
      </c>
      <c r="K16">
        <v>3210.3229999999999</v>
      </c>
      <c r="L16" s="23">
        <v>3.3679999999999999</v>
      </c>
      <c r="M16">
        <v>6.0999999999999999E-2</v>
      </c>
      <c r="N16" s="6">
        <v>0</v>
      </c>
      <c r="O16">
        <v>3851.8020000000001</v>
      </c>
      <c r="P16" s="23">
        <v>4.0179999999999998</v>
      </c>
      <c r="Q16">
        <v>7.5999999999999998E-2</v>
      </c>
      <c r="R16" s="6">
        <v>0</v>
      </c>
      <c r="S16" s="23">
        <v>4495.8720000000003</v>
      </c>
      <c r="T16" s="23">
        <v>4.6130000000000004</v>
      </c>
      <c r="U16" s="23">
        <v>0.11600000000000001</v>
      </c>
      <c r="V16" s="6">
        <v>0</v>
      </c>
      <c r="W16">
        <v>5137.8630000000003</v>
      </c>
      <c r="X16" s="23">
        <v>5.4050000000000002</v>
      </c>
      <c r="Y16">
        <v>0.222</v>
      </c>
      <c r="Z16" s="6">
        <v>0</v>
      </c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</row>
    <row r="17" spans="1:57" ht="15" customHeight="1">
      <c r="A17" s="51"/>
      <c r="B17" s="5">
        <v>14</v>
      </c>
      <c r="C17">
        <v>1925.73</v>
      </c>
      <c r="D17" s="23">
        <v>2.0110000000000001</v>
      </c>
      <c r="E17">
        <v>2.5000000000000001E-2</v>
      </c>
      <c r="F17" s="6">
        <v>0</v>
      </c>
      <c r="G17">
        <v>2567.8409999999999</v>
      </c>
      <c r="H17" s="23">
        <v>2.65</v>
      </c>
      <c r="I17">
        <v>3.2000000000000001E-2</v>
      </c>
      <c r="J17" s="6">
        <v>0</v>
      </c>
      <c r="K17">
        <v>3209.7939999999999</v>
      </c>
      <c r="L17" s="23">
        <v>3.383</v>
      </c>
      <c r="M17">
        <v>4.5999999999999999E-2</v>
      </c>
      <c r="N17" s="6">
        <v>0</v>
      </c>
      <c r="O17">
        <v>3851.7139999999999</v>
      </c>
      <c r="P17" s="23">
        <v>4.0110000000000001</v>
      </c>
      <c r="Q17">
        <v>5.3999999999999999E-2</v>
      </c>
      <c r="R17" s="6">
        <v>0</v>
      </c>
      <c r="S17" s="23">
        <v>4495.2179999999998</v>
      </c>
      <c r="T17" s="23">
        <v>4.617</v>
      </c>
      <c r="U17" s="23">
        <v>0.107</v>
      </c>
      <c r="V17" s="6">
        <v>0</v>
      </c>
      <c r="W17">
        <v>5135.3059999999996</v>
      </c>
      <c r="X17" s="23">
        <v>5.35</v>
      </c>
      <c r="Y17">
        <v>8.2000000000000003E-2</v>
      </c>
      <c r="Z17" s="6">
        <v>0</v>
      </c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</row>
    <row r="18" spans="1:57" ht="15" customHeight="1">
      <c r="A18" s="51"/>
      <c r="B18" s="5">
        <v>15</v>
      </c>
      <c r="C18">
        <v>1925.771</v>
      </c>
      <c r="D18" s="23">
        <v>1.996</v>
      </c>
      <c r="E18">
        <v>0.02</v>
      </c>
      <c r="F18" s="6">
        <v>0</v>
      </c>
      <c r="G18">
        <v>2567.7890000000002</v>
      </c>
      <c r="H18" s="23">
        <v>2.6320000000000001</v>
      </c>
      <c r="I18">
        <v>2.8000000000000001E-2</v>
      </c>
      <c r="J18" s="6">
        <v>0</v>
      </c>
      <c r="K18">
        <v>3210.0459999999998</v>
      </c>
      <c r="L18" s="23">
        <v>3.3740000000000001</v>
      </c>
      <c r="M18">
        <v>5.1999999999999998E-2</v>
      </c>
      <c r="N18" s="6">
        <v>0</v>
      </c>
      <c r="O18">
        <v>3851.8040000000001</v>
      </c>
      <c r="P18" s="23">
        <v>3.9940000000000002</v>
      </c>
      <c r="Q18">
        <v>4.3999999999999997E-2</v>
      </c>
      <c r="R18" s="6">
        <v>0</v>
      </c>
      <c r="S18" s="23">
        <v>4495.8890000000001</v>
      </c>
      <c r="T18" s="23">
        <v>4.601</v>
      </c>
      <c r="U18" s="23">
        <v>0.123</v>
      </c>
      <c r="V18" s="6">
        <v>0</v>
      </c>
      <c r="W18">
        <v>5134.7380000000003</v>
      </c>
      <c r="X18" s="23">
        <v>5.3840000000000003</v>
      </c>
      <c r="Y18">
        <v>8.1000000000000003E-2</v>
      </c>
      <c r="Z18" s="6">
        <v>0</v>
      </c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</row>
    <row r="19" spans="1:57" ht="15" customHeight="1">
      <c r="A19" s="51"/>
      <c r="B19" s="5">
        <v>16</v>
      </c>
      <c r="C19">
        <v>1925.771</v>
      </c>
      <c r="D19" s="23">
        <v>2.0230000000000001</v>
      </c>
      <c r="E19">
        <v>2.8000000000000001E-2</v>
      </c>
      <c r="F19" s="6">
        <v>0</v>
      </c>
      <c r="G19">
        <v>2567.7130000000002</v>
      </c>
      <c r="H19" s="23">
        <v>2.6520000000000001</v>
      </c>
      <c r="I19">
        <v>0.03</v>
      </c>
      <c r="J19" s="6">
        <v>0</v>
      </c>
      <c r="K19">
        <v>3209.84</v>
      </c>
      <c r="L19" s="23">
        <v>3.3860000000000001</v>
      </c>
      <c r="M19">
        <v>4.1000000000000002E-2</v>
      </c>
      <c r="N19" s="6">
        <v>0</v>
      </c>
      <c r="O19">
        <v>3851.9050000000002</v>
      </c>
      <c r="P19" s="23">
        <v>3.9950000000000001</v>
      </c>
      <c r="Q19">
        <v>4.5999999999999999E-2</v>
      </c>
      <c r="R19" s="6">
        <v>0</v>
      </c>
      <c r="S19" s="23">
        <v>4496.3969999999999</v>
      </c>
      <c r="T19" s="23">
        <v>4.6059999999999999</v>
      </c>
      <c r="U19" s="23">
        <v>0.109</v>
      </c>
      <c r="V19" s="6">
        <v>0</v>
      </c>
      <c r="W19">
        <v>5135.2359999999999</v>
      </c>
      <c r="X19" s="23">
        <v>5.3710000000000004</v>
      </c>
      <c r="Y19">
        <v>7.0999999999999994E-2</v>
      </c>
      <c r="Z19" s="6">
        <v>0</v>
      </c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</row>
    <row r="20" spans="1:57" ht="15" customHeight="1">
      <c r="A20" s="51"/>
      <c r="B20" s="5">
        <v>17</v>
      </c>
      <c r="C20">
        <v>1925.7950000000001</v>
      </c>
      <c r="D20" s="23">
        <v>1.984</v>
      </c>
      <c r="E20">
        <v>2.5000000000000001E-2</v>
      </c>
      <c r="F20" s="6">
        <v>0</v>
      </c>
      <c r="G20">
        <v>2567.9</v>
      </c>
      <c r="H20" s="23">
        <v>2.621</v>
      </c>
      <c r="I20">
        <v>4.2000000000000003E-2</v>
      </c>
      <c r="J20" s="6">
        <v>0</v>
      </c>
      <c r="K20">
        <v>3109.7730000000001</v>
      </c>
      <c r="L20" s="23">
        <v>3.3809999999999998</v>
      </c>
      <c r="M20">
        <v>3.1E-2</v>
      </c>
      <c r="N20" s="6">
        <v>0</v>
      </c>
      <c r="O20">
        <v>3851.7579999999998</v>
      </c>
      <c r="P20" s="23">
        <v>4.0279999999999996</v>
      </c>
      <c r="Q20">
        <v>4.7E-2</v>
      </c>
      <c r="R20" s="6">
        <v>0</v>
      </c>
      <c r="S20" s="23">
        <v>4494.5309999999999</v>
      </c>
      <c r="T20" s="23">
        <v>4.609</v>
      </c>
      <c r="U20" s="23">
        <v>7.0999999999999994E-2</v>
      </c>
      <c r="V20" s="6">
        <v>0</v>
      </c>
      <c r="W20">
        <v>5135.0940000000001</v>
      </c>
      <c r="X20" s="23">
        <v>5.3810000000000002</v>
      </c>
      <c r="Y20">
        <v>7.2999999999999995E-2</v>
      </c>
      <c r="Z20" s="6">
        <v>0</v>
      </c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</row>
    <row r="21" spans="1:57" ht="15" customHeight="1">
      <c r="A21" s="51"/>
      <c r="B21" s="5">
        <v>18</v>
      </c>
      <c r="C21">
        <v>1925.588</v>
      </c>
      <c r="D21" s="23">
        <v>2.0009999999999999</v>
      </c>
      <c r="E21">
        <v>2.5000000000000001E-2</v>
      </c>
      <c r="F21" s="6">
        <v>0</v>
      </c>
      <c r="G21">
        <v>2567.739</v>
      </c>
      <c r="H21" s="23">
        <v>2.621</v>
      </c>
      <c r="I21">
        <v>2.7E-2</v>
      </c>
      <c r="J21" s="6">
        <v>0</v>
      </c>
      <c r="K21">
        <v>3209.5920000000001</v>
      </c>
      <c r="L21" s="23">
        <v>3.3679999999999999</v>
      </c>
      <c r="M21">
        <v>3.3000000000000002E-2</v>
      </c>
      <c r="N21" s="6">
        <v>0</v>
      </c>
      <c r="O21">
        <v>3851.8040000000001</v>
      </c>
      <c r="P21" s="23">
        <v>4.0060000000000002</v>
      </c>
      <c r="Q21">
        <v>5.0999999999999997E-2</v>
      </c>
      <c r="R21" s="6">
        <v>0</v>
      </c>
      <c r="S21" s="23">
        <v>4495.1909999999998</v>
      </c>
      <c r="T21" s="23">
        <v>4.6520000000000001</v>
      </c>
      <c r="U21" s="23">
        <v>8.4000000000000005E-2</v>
      </c>
      <c r="V21" s="6">
        <v>0</v>
      </c>
      <c r="W21">
        <v>5135.8890000000001</v>
      </c>
      <c r="X21" s="23">
        <v>5.3659999999999997</v>
      </c>
      <c r="Y21">
        <v>0.126</v>
      </c>
      <c r="Z21" s="6">
        <v>0</v>
      </c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</row>
    <row r="22" spans="1:57" ht="15" customHeight="1">
      <c r="A22" s="51"/>
      <c r="B22" s="5">
        <v>19</v>
      </c>
      <c r="C22">
        <v>1925.7139999999999</v>
      </c>
      <c r="D22" s="23">
        <v>2.004</v>
      </c>
      <c r="E22">
        <v>2.3E-2</v>
      </c>
      <c r="F22" s="6">
        <v>0</v>
      </c>
      <c r="G22">
        <v>2567.7359999999999</v>
      </c>
      <c r="H22" s="23">
        <v>2.6120000000000001</v>
      </c>
      <c r="I22">
        <v>3.4000000000000002E-2</v>
      </c>
      <c r="J22" s="6">
        <v>0</v>
      </c>
      <c r="K22">
        <v>3209.5430000000001</v>
      </c>
      <c r="L22" s="23">
        <v>3.3860000000000001</v>
      </c>
      <c r="M22">
        <v>3.1E-2</v>
      </c>
      <c r="N22" s="6">
        <v>0</v>
      </c>
      <c r="O22">
        <v>3851.797</v>
      </c>
      <c r="P22" s="23">
        <v>3.992</v>
      </c>
      <c r="Q22">
        <v>4.7E-2</v>
      </c>
      <c r="R22" s="6">
        <v>0</v>
      </c>
      <c r="S22" s="23">
        <v>4494.8720000000003</v>
      </c>
      <c r="T22" s="23">
        <v>4.6150000000000002</v>
      </c>
      <c r="U22" s="23">
        <v>0.09</v>
      </c>
      <c r="V22" s="6">
        <v>0</v>
      </c>
      <c r="W22">
        <v>5135.7449999999999</v>
      </c>
      <c r="X22" s="23">
        <v>5.3490000000000002</v>
      </c>
      <c r="Y22">
        <v>0.107</v>
      </c>
      <c r="Z22" s="6">
        <v>0</v>
      </c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</row>
    <row r="23" spans="1:57" ht="15" customHeight="1">
      <c r="A23" s="51"/>
      <c r="B23" s="5">
        <v>20</v>
      </c>
      <c r="C23">
        <v>1925.759</v>
      </c>
      <c r="D23" s="23">
        <v>2.0219999999999998</v>
      </c>
      <c r="E23">
        <v>3.1E-2</v>
      </c>
      <c r="F23" s="6">
        <v>0</v>
      </c>
      <c r="G23">
        <v>2567.7170000000001</v>
      </c>
      <c r="H23" s="23">
        <v>2.633</v>
      </c>
      <c r="I23">
        <v>3.1E-2</v>
      </c>
      <c r="J23" s="6">
        <v>0</v>
      </c>
      <c r="K23">
        <v>3209.7310000000002</v>
      </c>
      <c r="L23" s="23">
        <v>3.3820000000000001</v>
      </c>
      <c r="M23">
        <v>0.04</v>
      </c>
      <c r="N23" s="6">
        <v>0</v>
      </c>
      <c r="O23">
        <v>3851.8739999999998</v>
      </c>
      <c r="P23" s="23">
        <v>4.0060000000000002</v>
      </c>
      <c r="Q23">
        <v>4.8000000000000001E-2</v>
      </c>
      <c r="R23" s="6">
        <v>0</v>
      </c>
      <c r="S23" s="23">
        <v>4494.2640000000001</v>
      </c>
      <c r="T23" s="23">
        <v>4.6139999999999999</v>
      </c>
      <c r="U23" s="23">
        <v>6.5000000000000002E-2</v>
      </c>
      <c r="V23" s="6">
        <v>0</v>
      </c>
      <c r="W23">
        <v>5135.1360000000004</v>
      </c>
      <c r="X23" s="23">
        <v>5.3529999999999998</v>
      </c>
      <c r="Y23">
        <v>6.9000000000000006E-2</v>
      </c>
      <c r="Z23" s="6">
        <v>0</v>
      </c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</row>
    <row r="24" spans="1:57" ht="15" customHeight="1">
      <c r="A24" s="51"/>
      <c r="B24" s="5">
        <v>21</v>
      </c>
      <c r="C24">
        <v>1925.8130000000001</v>
      </c>
      <c r="D24" s="23">
        <v>1.992</v>
      </c>
      <c r="E24">
        <v>2.9000000000000001E-2</v>
      </c>
      <c r="F24" s="6">
        <v>0</v>
      </c>
      <c r="G24">
        <v>2567.643</v>
      </c>
      <c r="H24" s="23">
        <v>2.6349999999999998</v>
      </c>
      <c r="I24">
        <v>3.1E-2</v>
      </c>
      <c r="J24" s="6">
        <v>0</v>
      </c>
      <c r="K24">
        <v>3209.6350000000002</v>
      </c>
      <c r="L24" s="23">
        <v>3.4009999999999998</v>
      </c>
      <c r="M24">
        <v>3.7999999999999999E-2</v>
      </c>
      <c r="N24" s="6">
        <v>0</v>
      </c>
      <c r="O24">
        <v>3851.7249999999999</v>
      </c>
      <c r="P24" s="23">
        <v>4.0179999999999998</v>
      </c>
      <c r="Q24">
        <v>4.3999999999999997E-2</v>
      </c>
      <c r="R24" s="6">
        <v>0</v>
      </c>
      <c r="S24" s="23">
        <v>4494.4120000000003</v>
      </c>
      <c r="T24" s="23">
        <v>4.6130000000000004</v>
      </c>
      <c r="U24" s="23">
        <v>7.2999999999999995E-2</v>
      </c>
      <c r="V24" s="6">
        <v>0</v>
      </c>
      <c r="W24">
        <v>5135.1229999999996</v>
      </c>
      <c r="X24" s="23">
        <v>5.375</v>
      </c>
      <c r="Y24">
        <v>7.4999999999999997E-2</v>
      </c>
      <c r="Z24" s="6">
        <v>0</v>
      </c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</row>
    <row r="25" spans="1:57" ht="15" customHeight="1">
      <c r="A25" s="51"/>
      <c r="B25" s="5">
        <v>22</v>
      </c>
      <c r="C25">
        <v>1925.7739999999999</v>
      </c>
      <c r="D25" s="23">
        <v>1.996</v>
      </c>
      <c r="E25">
        <v>0.03</v>
      </c>
      <c r="F25" s="6">
        <v>0</v>
      </c>
      <c r="G25">
        <v>2567.701</v>
      </c>
      <c r="H25" s="23">
        <v>2.6259999999999999</v>
      </c>
      <c r="I25">
        <v>2.9000000000000001E-2</v>
      </c>
      <c r="J25" s="6">
        <v>0</v>
      </c>
      <c r="K25">
        <v>3209.75</v>
      </c>
      <c r="L25" s="23">
        <v>3.3809999999999998</v>
      </c>
      <c r="M25">
        <v>0.04</v>
      </c>
      <c r="N25" s="6">
        <v>0</v>
      </c>
      <c r="O25">
        <v>3851.7150000000001</v>
      </c>
      <c r="P25" s="23">
        <v>4.0039999999999996</v>
      </c>
      <c r="Q25">
        <v>5.1999999999999998E-2</v>
      </c>
      <c r="R25" s="6">
        <v>0</v>
      </c>
      <c r="S25" s="23">
        <v>4494.7299999999996</v>
      </c>
      <c r="T25" s="23">
        <v>4.6130000000000004</v>
      </c>
      <c r="U25" s="23">
        <v>7.4999999999999997E-2</v>
      </c>
      <c r="V25" s="6">
        <v>0</v>
      </c>
      <c r="W25">
        <v>5135.067</v>
      </c>
      <c r="X25" s="23">
        <v>5.3849999999999998</v>
      </c>
      <c r="Y25">
        <v>6.7000000000000004E-2</v>
      </c>
      <c r="Z25" s="6">
        <v>0</v>
      </c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</row>
    <row r="26" spans="1:57" ht="15" customHeight="1">
      <c r="A26" s="51"/>
      <c r="B26" s="5">
        <v>23</v>
      </c>
      <c r="C26">
        <v>1925.702</v>
      </c>
      <c r="D26" s="23">
        <v>2.0209999999999999</v>
      </c>
      <c r="E26">
        <v>2.5999999999999999E-2</v>
      </c>
      <c r="F26" s="6">
        <v>0</v>
      </c>
      <c r="G26">
        <v>2568.0189999999998</v>
      </c>
      <c r="H26" s="23">
        <v>2.6230000000000002</v>
      </c>
      <c r="I26">
        <v>3.9E-2</v>
      </c>
      <c r="J26" s="6">
        <v>0</v>
      </c>
      <c r="K26">
        <v>3210.2629999999999</v>
      </c>
      <c r="L26" s="23">
        <v>3.35</v>
      </c>
      <c r="M26">
        <v>6.0999999999999999E-2</v>
      </c>
      <c r="N26" s="6">
        <v>0</v>
      </c>
      <c r="O26">
        <v>3851.9810000000002</v>
      </c>
      <c r="P26" s="23">
        <v>4.0209999999999999</v>
      </c>
      <c r="Q26">
        <v>5.1999999999999998E-2</v>
      </c>
      <c r="R26" s="6">
        <v>0</v>
      </c>
      <c r="S26" s="23">
        <v>4495.2139999999999</v>
      </c>
      <c r="T26" s="23">
        <v>4.6159999999999997</v>
      </c>
      <c r="U26" s="23">
        <v>9.2999999999999999E-2</v>
      </c>
      <c r="V26" s="6">
        <v>0</v>
      </c>
      <c r="W26">
        <v>5135.3149999999996</v>
      </c>
      <c r="X26" s="23">
        <v>5.3840000000000003</v>
      </c>
      <c r="Y26">
        <v>6.6000000000000003E-2</v>
      </c>
      <c r="Z26" s="6">
        <v>0</v>
      </c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</row>
    <row r="27" spans="1:57" ht="15" customHeight="1">
      <c r="A27" s="51"/>
      <c r="B27" s="5">
        <v>24</v>
      </c>
      <c r="C27">
        <v>1925.731</v>
      </c>
      <c r="D27" s="23">
        <v>2.0339999999999998</v>
      </c>
      <c r="E27">
        <v>2.7E-2</v>
      </c>
      <c r="F27" s="6">
        <v>0</v>
      </c>
      <c r="G27">
        <v>2567.85</v>
      </c>
      <c r="H27" s="23">
        <v>2.6579999999999999</v>
      </c>
      <c r="I27">
        <v>0.03</v>
      </c>
      <c r="J27" s="6">
        <v>0</v>
      </c>
      <c r="K27">
        <v>3210.4059999999999</v>
      </c>
      <c r="L27" s="23">
        <v>3.38</v>
      </c>
      <c r="M27">
        <v>5.6000000000000001E-2</v>
      </c>
      <c r="N27" s="6">
        <v>0</v>
      </c>
      <c r="O27">
        <v>3851.66</v>
      </c>
      <c r="P27" s="23">
        <v>4.008</v>
      </c>
      <c r="Q27">
        <v>4.5999999999999999E-2</v>
      </c>
      <c r="R27" s="6">
        <v>0</v>
      </c>
      <c r="S27" s="23">
        <v>4493.5159999999996</v>
      </c>
      <c r="T27" s="23">
        <v>4.6449999999999996</v>
      </c>
      <c r="U27" s="23">
        <v>7.4999999999999997E-2</v>
      </c>
      <c r="V27" s="6">
        <v>0</v>
      </c>
      <c r="W27">
        <v>5135.5969999999998</v>
      </c>
      <c r="X27" s="23">
        <v>5.3840000000000003</v>
      </c>
      <c r="Y27">
        <v>8.2000000000000003E-2</v>
      </c>
      <c r="Z27" s="6">
        <v>0</v>
      </c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</row>
    <row r="28" spans="1:57" ht="15" customHeight="1">
      <c r="A28" s="51"/>
      <c r="B28" s="5">
        <v>25</v>
      </c>
      <c r="C28">
        <v>1925.7719999999999</v>
      </c>
      <c r="D28" s="23">
        <v>2.024</v>
      </c>
      <c r="E28">
        <v>2.9000000000000001E-2</v>
      </c>
      <c r="F28" s="6">
        <v>0</v>
      </c>
      <c r="G28">
        <v>2567.7579999999998</v>
      </c>
      <c r="H28" s="23">
        <v>2.617</v>
      </c>
      <c r="I28">
        <v>3.2000000000000001E-2</v>
      </c>
      <c r="J28" s="6">
        <v>0</v>
      </c>
      <c r="K28">
        <v>3209.7750000000001</v>
      </c>
      <c r="L28" s="23">
        <v>3.38</v>
      </c>
      <c r="M28">
        <v>3.9E-2</v>
      </c>
      <c r="N28" s="6">
        <v>0</v>
      </c>
      <c r="O28">
        <v>3851.748</v>
      </c>
      <c r="P28" s="23">
        <v>3.9889999999999999</v>
      </c>
      <c r="Q28">
        <v>5.0999999999999997E-2</v>
      </c>
      <c r="R28" s="6">
        <v>0</v>
      </c>
      <c r="S28" s="23">
        <v>4495.3360000000002</v>
      </c>
      <c r="T28" s="23">
        <v>4.6100000000000003</v>
      </c>
      <c r="U28" s="23">
        <v>0.107</v>
      </c>
      <c r="V28" s="6">
        <v>0</v>
      </c>
      <c r="W28">
        <v>5136.62</v>
      </c>
      <c r="X28" s="23">
        <v>5.37</v>
      </c>
      <c r="Y28">
        <v>0.14599999999999999</v>
      </c>
      <c r="Z28" s="6">
        <v>0</v>
      </c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</row>
    <row r="29" spans="1:57" ht="15" customHeight="1">
      <c r="A29" s="51"/>
      <c r="B29" s="5">
        <v>26</v>
      </c>
      <c r="C29">
        <v>1925.7049999999999</v>
      </c>
      <c r="D29" s="23">
        <v>2.0219999999999998</v>
      </c>
      <c r="E29">
        <v>3.1E-2</v>
      </c>
      <c r="F29" s="6">
        <v>0</v>
      </c>
      <c r="G29">
        <v>2567.7759999999998</v>
      </c>
      <c r="H29" s="23">
        <v>2.6059999999999999</v>
      </c>
      <c r="I29">
        <v>3.6999999999999998E-2</v>
      </c>
      <c r="J29" s="6">
        <v>0</v>
      </c>
      <c r="K29">
        <v>3209.6379999999999</v>
      </c>
      <c r="L29" s="23">
        <v>3.3759999999999999</v>
      </c>
      <c r="M29">
        <v>3.6999999999999998E-2</v>
      </c>
      <c r="N29" s="6">
        <v>0</v>
      </c>
      <c r="O29">
        <v>3851.9290000000001</v>
      </c>
      <c r="P29" s="23">
        <v>4.0019999999999998</v>
      </c>
      <c r="Q29">
        <v>5.8000000000000003E-2</v>
      </c>
      <c r="R29" s="6">
        <v>0</v>
      </c>
      <c r="S29" s="23">
        <v>4495.3010000000004</v>
      </c>
      <c r="T29" s="23">
        <v>4.6260000000000003</v>
      </c>
      <c r="U29" s="23">
        <v>0.10199999999999999</v>
      </c>
      <c r="V29" s="6">
        <v>0</v>
      </c>
      <c r="W29">
        <v>5135.4170000000004</v>
      </c>
      <c r="X29" s="23">
        <v>5.3609999999999998</v>
      </c>
      <c r="Y29">
        <v>7.9000000000000001E-2</v>
      </c>
      <c r="Z29" s="6">
        <v>0</v>
      </c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</row>
    <row r="30" spans="1:57" ht="15" customHeight="1">
      <c r="A30" s="51"/>
      <c r="B30" s="5">
        <v>27</v>
      </c>
      <c r="C30">
        <v>1925.758</v>
      </c>
      <c r="D30" s="23">
        <v>2.024</v>
      </c>
      <c r="E30">
        <v>0.02</v>
      </c>
      <c r="F30" s="6">
        <v>0</v>
      </c>
      <c r="G30">
        <v>2567.9459999999999</v>
      </c>
      <c r="H30" s="23">
        <v>2.625</v>
      </c>
      <c r="I30">
        <v>3.7999999999999999E-2</v>
      </c>
      <c r="J30" s="6">
        <v>0</v>
      </c>
      <c r="K30">
        <v>3209.76</v>
      </c>
      <c r="L30" s="23">
        <v>3.371</v>
      </c>
      <c r="M30">
        <v>3.9E-2</v>
      </c>
      <c r="N30" s="6">
        <v>0</v>
      </c>
      <c r="O30">
        <v>3852.248</v>
      </c>
      <c r="P30" s="23">
        <v>3.9980000000000002</v>
      </c>
      <c r="Q30">
        <v>7.0000000000000007E-2</v>
      </c>
      <c r="R30" s="6">
        <v>0</v>
      </c>
      <c r="S30" s="23">
        <v>4495.3639999999996</v>
      </c>
      <c r="T30" s="23">
        <v>4.6479999999999997</v>
      </c>
      <c r="U30" s="23">
        <v>8.5000000000000006E-2</v>
      </c>
      <c r="V30" s="6">
        <v>0</v>
      </c>
      <c r="W30">
        <v>5136.7049999999999</v>
      </c>
      <c r="X30" s="23">
        <v>5.3479999999999999</v>
      </c>
      <c r="Y30">
        <v>0.154</v>
      </c>
      <c r="Z30" s="6">
        <v>0</v>
      </c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</row>
    <row r="31" spans="1:57" ht="15" customHeight="1">
      <c r="A31" s="51"/>
      <c r="B31" s="5">
        <v>28</v>
      </c>
      <c r="C31">
        <v>1925.9090000000001</v>
      </c>
      <c r="D31" s="23">
        <v>2.008</v>
      </c>
      <c r="E31">
        <v>3.3000000000000002E-2</v>
      </c>
      <c r="F31" s="6">
        <v>0</v>
      </c>
      <c r="G31">
        <v>2567.61</v>
      </c>
      <c r="H31" s="23">
        <v>2.6429999999999998</v>
      </c>
      <c r="I31">
        <v>2.7E-2</v>
      </c>
      <c r="J31" s="6">
        <v>0</v>
      </c>
      <c r="K31">
        <v>3209.5770000000002</v>
      </c>
      <c r="L31" s="23">
        <v>3.3530000000000002</v>
      </c>
      <c r="M31">
        <v>0.04</v>
      </c>
      <c r="N31" s="6">
        <v>0</v>
      </c>
      <c r="O31">
        <v>3851.7339999999999</v>
      </c>
      <c r="P31" s="23">
        <v>3.9780000000000002</v>
      </c>
      <c r="Q31">
        <v>4.4999999999999998E-2</v>
      </c>
      <c r="R31" s="6">
        <v>0</v>
      </c>
      <c r="S31" s="23">
        <v>4493.701</v>
      </c>
      <c r="T31" s="23">
        <v>4.6059999999999999</v>
      </c>
      <c r="U31" s="23">
        <v>5.0999999999999997E-2</v>
      </c>
      <c r="V31" s="6">
        <v>0</v>
      </c>
      <c r="W31">
        <v>5136.2190000000001</v>
      </c>
      <c r="X31" s="23">
        <v>5.3929999999999998</v>
      </c>
      <c r="Y31">
        <v>0.121</v>
      </c>
      <c r="Z31" s="6">
        <v>0</v>
      </c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</row>
    <row r="32" spans="1:57" ht="15" customHeight="1">
      <c r="A32" s="51"/>
      <c r="B32" s="5">
        <v>29</v>
      </c>
      <c r="C32">
        <v>1925.7940000000001</v>
      </c>
      <c r="D32" s="23">
        <v>2.0150000000000001</v>
      </c>
      <c r="E32">
        <v>2.8000000000000001E-2</v>
      </c>
      <c r="F32" s="6">
        <v>0</v>
      </c>
      <c r="G32">
        <v>2567.7979999999998</v>
      </c>
      <c r="H32" s="23">
        <v>2.6389999999999998</v>
      </c>
      <c r="I32">
        <v>3.4000000000000002E-2</v>
      </c>
      <c r="J32" s="6">
        <v>0</v>
      </c>
      <c r="K32">
        <v>3209.6979999999999</v>
      </c>
      <c r="L32" s="23">
        <v>3.3940000000000001</v>
      </c>
      <c r="M32">
        <v>3.3000000000000002E-2</v>
      </c>
      <c r="N32" s="6">
        <v>0</v>
      </c>
      <c r="O32">
        <v>3852.3310000000001</v>
      </c>
      <c r="P32" s="23">
        <v>3.9910000000000001</v>
      </c>
      <c r="Q32">
        <v>5.7000000000000002E-2</v>
      </c>
      <c r="R32" s="6">
        <v>0</v>
      </c>
      <c r="S32" s="23">
        <v>4493.8540000000003</v>
      </c>
      <c r="T32" s="23">
        <v>4.6390000000000002</v>
      </c>
      <c r="U32" s="23">
        <v>5.8999999999999997E-2</v>
      </c>
      <c r="V32" s="6">
        <v>0</v>
      </c>
      <c r="W32">
        <v>5135.2560000000003</v>
      </c>
      <c r="X32" s="23">
        <v>5.3639999999999999</v>
      </c>
      <c r="Y32">
        <v>7.1999999999999995E-2</v>
      </c>
      <c r="Z32" s="6">
        <v>0</v>
      </c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</row>
    <row r="33" spans="1:1024" ht="15" customHeight="1">
      <c r="A33" s="51"/>
      <c r="B33" s="5">
        <v>30</v>
      </c>
      <c r="C33">
        <v>1925.7719999999999</v>
      </c>
      <c r="D33" s="23">
        <v>2.02</v>
      </c>
      <c r="E33">
        <v>2.4E-2</v>
      </c>
      <c r="F33" s="6">
        <v>0</v>
      </c>
      <c r="G33">
        <v>2567.8980000000001</v>
      </c>
      <c r="H33" s="23">
        <v>2.629</v>
      </c>
      <c r="I33">
        <v>4.1000000000000002E-2</v>
      </c>
      <c r="J33" s="6">
        <v>0</v>
      </c>
      <c r="K33">
        <v>3209.375</v>
      </c>
      <c r="L33" s="23">
        <v>3.3759999999999999</v>
      </c>
      <c r="M33">
        <v>4.1000000000000002E-2</v>
      </c>
      <c r="N33" s="6">
        <v>0</v>
      </c>
      <c r="O33">
        <v>3853.2750000000001</v>
      </c>
      <c r="P33" s="23">
        <v>3.9929999999999999</v>
      </c>
      <c r="Q33">
        <v>9.0999999999999998E-2</v>
      </c>
      <c r="R33" s="6">
        <v>0</v>
      </c>
      <c r="S33" s="23">
        <v>4494.567</v>
      </c>
      <c r="T33" s="23">
        <v>4.6349999999999998</v>
      </c>
      <c r="U33" s="23">
        <v>7.5999999999999998E-2</v>
      </c>
      <c r="V33" s="6">
        <v>0</v>
      </c>
      <c r="W33">
        <v>5136.192</v>
      </c>
      <c r="X33" s="23">
        <v>5.3490000000000002</v>
      </c>
      <c r="Y33">
        <v>0.111</v>
      </c>
      <c r="Z33" s="6">
        <v>0</v>
      </c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</row>
    <row r="34" spans="1:1024" s="17" customFormat="1" ht="15" customHeight="1">
      <c r="A34" s="22"/>
      <c r="B34" s="12"/>
      <c r="C34" s="12"/>
      <c r="D34" s="12"/>
      <c r="E34" s="12"/>
      <c r="F34" s="12"/>
      <c r="G34" s="13"/>
      <c r="H34" s="14"/>
      <c r="I34" s="1"/>
      <c r="J34" s="12"/>
      <c r="K34" s="12"/>
      <c r="L34" s="12"/>
      <c r="M34" s="12"/>
      <c r="N34" s="12"/>
      <c r="O34" s="14"/>
      <c r="P34" s="14"/>
      <c r="Q34" s="14"/>
      <c r="R34" s="15"/>
      <c r="S34" s="16"/>
      <c r="T34" s="16"/>
      <c r="U34" s="16"/>
      <c r="V34" s="16"/>
      <c r="W34" s="16"/>
      <c r="X34" s="16"/>
      <c r="Y34" s="16"/>
      <c r="Z34" s="16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AMF34"/>
      <c r="AMG34"/>
      <c r="AMH34"/>
      <c r="AMI34"/>
      <c r="AMJ34"/>
    </row>
    <row r="35" spans="1:1024" ht="15.75">
      <c r="A35" s="24" t="s">
        <v>11</v>
      </c>
      <c r="C35" s="6">
        <f>ROUNDUP(AVERAGE(C4:C33),3)</f>
        <v>1925.8779999999999</v>
      </c>
      <c r="D35" s="6">
        <f>ROUNDUP(AVERAGE(sw6_UDP!D4:D33),3)</f>
        <v>1.3339999999999999</v>
      </c>
      <c r="E35" s="6">
        <f>ROUNDUP(AVERAGE(E4:E33),3)</f>
        <v>3.6000000000000004E-2</v>
      </c>
      <c r="F35" s="6">
        <f>ROUNDUP(AVERAGE(F4:F33),3)</f>
        <v>0</v>
      </c>
      <c r="G35" s="6">
        <f>ROUNDUP(AVERAGE(G4:G33),3)</f>
        <v>2567.8970000000004</v>
      </c>
      <c r="H35" s="6">
        <f>ROUNDUP(AVERAGE(sw6_UDP!H4:H33),3)</f>
        <v>1.607</v>
      </c>
      <c r="I35" s="6">
        <f>ROUNDUP(AVERAGE(I4:I33),3)</f>
        <v>3.9E-2</v>
      </c>
      <c r="J35" s="6">
        <f>ROUNDUP(AVERAGE(J4:J33),3)</f>
        <v>0</v>
      </c>
      <c r="K35" s="6">
        <f>ROUNDUP(AVERAGE(K4:K33),3)</f>
        <v>3206.7170000000001</v>
      </c>
      <c r="L35" s="6">
        <f>ROUNDUP(AVERAGE(sw6_UDP!L4:L33),3)</f>
        <v>1.867</v>
      </c>
      <c r="M35" s="6">
        <f>ROUNDUP(AVERAGE(M4:M33),3)</f>
        <v>5.1000000000000004E-2</v>
      </c>
      <c r="N35" s="6">
        <f>ROUNDUP(AVERAGE(N4:N33),3)</f>
        <v>0</v>
      </c>
      <c r="O35" s="6">
        <f>ROUNDUP(AVERAGE(O4:O33),3)</f>
        <v>3852.018</v>
      </c>
      <c r="P35" s="6">
        <f>ROUNDUP(AVERAGE(sw6_UDP!P4:P33),3)</f>
        <v>2.2879999999999998</v>
      </c>
      <c r="Q35" s="6">
        <f>ROUNDUP(AVERAGE(Q4:Q33),3)</f>
        <v>5.5E-2</v>
      </c>
      <c r="R35" s="6">
        <f>ROUNDUP(AVERAGE(R4:R33),3)</f>
        <v>0</v>
      </c>
      <c r="S35" s="6">
        <f>ROUNDUP(AVERAGE(S4:S33),3)</f>
        <v>4495.3360000000002</v>
      </c>
      <c r="T35" s="6">
        <f>ROUNDUP(AVERAGE(sw6_UDP!T4:T33),3)</f>
        <v>2.637</v>
      </c>
      <c r="U35" s="6">
        <f>ROUNDUP(AVERAGE(U4:U33),3)</f>
        <v>8.8999999999999996E-2</v>
      </c>
      <c r="V35" s="6">
        <f>ROUNDUP(AVERAGE(V4:V33),3)</f>
        <v>0</v>
      </c>
      <c r="W35" s="6">
        <f>ROUNDUP(AVERAGE(W4:W33),3)</f>
        <v>5135.8190000000004</v>
      </c>
      <c r="X35" s="6">
        <f>ROUNDUP(AVERAGE(sw6_UDP!X4:X33),3)</f>
        <v>4.9850000000000003</v>
      </c>
      <c r="Y35" s="6">
        <f>ROUNDUP(AVERAGE(Y4:Y33),3)</f>
        <v>0.10100000000000001</v>
      </c>
      <c r="Z35" s="6">
        <f>ROUNDUP(AVERAGE(Z4:Z33),3)</f>
        <v>0</v>
      </c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</row>
    <row r="36" spans="1:1024" ht="15" customHeight="1">
      <c r="A36" s="25" t="s">
        <v>20</v>
      </c>
      <c r="C36" s="6">
        <f>MAX(C4:C33)</f>
        <v>1926.297</v>
      </c>
      <c r="D36" s="6">
        <f>MAX(sw6_UDP!D4:D33)</f>
        <v>1.355</v>
      </c>
      <c r="E36" s="6">
        <f>MAX(E4:E33)</f>
        <v>5.8999999999999997E-2</v>
      </c>
      <c r="F36" s="6">
        <f>MAX(F4:F33)</f>
        <v>0</v>
      </c>
      <c r="G36" s="6">
        <f>MAX(G4:G33)</f>
        <v>2568.7190000000001</v>
      </c>
      <c r="H36" s="6">
        <f>MAX(sw6_UDP!H4:H33)</f>
        <v>1.623</v>
      </c>
      <c r="I36" s="6">
        <f>MAX(I4:I33)</f>
        <v>7.2999999999999995E-2</v>
      </c>
      <c r="J36" s="6">
        <f>MAX(J4:J33)</f>
        <v>0</v>
      </c>
      <c r="K36" s="6">
        <f>MAX(K4:K33)</f>
        <v>3211.326</v>
      </c>
      <c r="L36" s="6">
        <f>MAX(sw6_UDP!L4:L33)</f>
        <v>1.897</v>
      </c>
      <c r="M36" s="6">
        <f>MAX(M4:M33)</f>
        <v>8.2000000000000003E-2</v>
      </c>
      <c r="N36" s="6">
        <f>MAX(N4:N33)</f>
        <v>0</v>
      </c>
      <c r="O36" s="6">
        <f>MAX(O4:O33)</f>
        <v>3853.2750000000001</v>
      </c>
      <c r="P36" s="6">
        <f>MAX(sw6_UDP!P4:P33)</f>
        <v>2.4039999999999999</v>
      </c>
      <c r="Q36" s="6">
        <f>MAX(Q4:Q33)</f>
        <v>9.0999999999999998E-2</v>
      </c>
      <c r="R36" s="6">
        <f>MAX(R4:R33)</f>
        <v>0</v>
      </c>
      <c r="S36" s="6">
        <f>MAX(S4:S33)</f>
        <v>4496.3980000000001</v>
      </c>
      <c r="T36" s="6">
        <f>MAX(sw6_UDP!T4:T33)</f>
        <v>2.6840000000000002</v>
      </c>
      <c r="U36" s="6">
        <f>MAX(U4:U33)</f>
        <v>0.128</v>
      </c>
      <c r="V36" s="6">
        <f>MAX(V4:V33)</f>
        <v>0</v>
      </c>
      <c r="W36" s="6">
        <f>MAX(W4:W33)</f>
        <v>5137.8630000000003</v>
      </c>
      <c r="X36" s="6">
        <f>MAX(sw6_UDP!X4:X33)</f>
        <v>5.0030000000000001</v>
      </c>
      <c r="Y36" s="6">
        <f>MAX(Y4:Y33)</f>
        <v>0.222</v>
      </c>
      <c r="Z36" s="6">
        <f>MAX(Z4:Z33)</f>
        <v>0</v>
      </c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</row>
    <row r="37" spans="1:1024" ht="15" customHeight="1">
      <c r="A37" s="25" t="s">
        <v>21</v>
      </c>
      <c r="C37" s="19">
        <f>MIN(C4:C33)</f>
        <v>1925.588</v>
      </c>
      <c r="D37" s="19">
        <f>MIN(sw6_UDP!D4:D33)</f>
        <v>1.2889999999999999</v>
      </c>
      <c r="E37" s="19">
        <f>MIN(E4:E33)</f>
        <v>0.02</v>
      </c>
      <c r="F37" s="19">
        <f>MIN(F4:F33)</f>
        <v>0</v>
      </c>
      <c r="G37" s="19">
        <f>MIN(G4:G33)</f>
        <v>2567.61</v>
      </c>
      <c r="H37" s="19">
        <f>MIN(sw6_UDP!H4:H33)</f>
        <v>1.57</v>
      </c>
      <c r="I37" s="19">
        <f>MIN(I4:I33)</f>
        <v>2.7E-2</v>
      </c>
      <c r="J37" s="19">
        <f>MIN(J4:J33)</f>
        <v>0</v>
      </c>
      <c r="K37" s="19">
        <f>MIN(K4:K33)</f>
        <v>3109.7730000000001</v>
      </c>
      <c r="L37" s="19">
        <f>MIN(sw6_UDP!L4:L33)</f>
        <v>1.792</v>
      </c>
      <c r="M37" s="19">
        <f>MIN(M4:M33)</f>
        <v>3.1E-2</v>
      </c>
      <c r="N37" s="19">
        <f>MIN(N4:N33)</f>
        <v>0</v>
      </c>
      <c r="O37" s="19">
        <f>MIN(O4:O33)</f>
        <v>3851.66</v>
      </c>
      <c r="P37" s="19">
        <f>MIN(sw6_UDP!P4:P33)</f>
        <v>2.214</v>
      </c>
      <c r="Q37" s="19">
        <f>MIN(Q4:Q33)</f>
        <v>4.3999999999999997E-2</v>
      </c>
      <c r="R37" s="19">
        <f>MIN(R4:R33)</f>
        <v>0</v>
      </c>
      <c r="S37" s="19">
        <f>MIN(S4:S33)</f>
        <v>4493.5159999999996</v>
      </c>
      <c r="T37" s="19">
        <f>MIN(sw6_UDP!T4:T33)</f>
        <v>2.5779999999999998</v>
      </c>
      <c r="U37" s="19">
        <f>MIN(U4:U33)</f>
        <v>5.0999999999999997E-2</v>
      </c>
      <c r="V37" s="19">
        <f>MIN(V4:V33)</f>
        <v>0</v>
      </c>
      <c r="W37" s="19">
        <f>MIN(W4:W33)</f>
        <v>5134.7380000000003</v>
      </c>
      <c r="X37" s="19">
        <f>MIN(sw6_UDP!X4:X33)</f>
        <v>4.9390000000000001</v>
      </c>
      <c r="Y37" s="19">
        <f>MIN(Y4:Y33)</f>
        <v>6.6000000000000003E-2</v>
      </c>
      <c r="Z37" s="19">
        <f>MIN(Z4:Z33)</f>
        <v>0</v>
      </c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</row>
    <row r="38" spans="1:1024" ht="15" customHeight="1">
      <c r="C38" s="6"/>
      <c r="D38" s="19"/>
      <c r="E38" s="19"/>
      <c r="F38" s="19"/>
      <c r="G38" s="6"/>
      <c r="H38" s="19"/>
      <c r="J38" s="19"/>
      <c r="K38" s="6"/>
      <c r="L38" s="19"/>
      <c r="M38" s="19"/>
      <c r="N38" s="19"/>
      <c r="O38" s="6"/>
      <c r="S38" s="6"/>
      <c r="T38" s="19"/>
      <c r="U38" s="19"/>
      <c r="V38" s="19"/>
      <c r="W38" s="6"/>
      <c r="X38" s="19"/>
      <c r="Y38" s="19"/>
      <c r="Z38" s="19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</row>
    <row r="39" spans="1:1024" ht="15" customHeight="1">
      <c r="S39" s="19"/>
      <c r="T39" s="19"/>
      <c r="U39" s="19"/>
      <c r="V39" s="19"/>
      <c r="W39" s="19"/>
      <c r="X39" s="19"/>
      <c r="Y39" s="19"/>
      <c r="Z39" s="1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</row>
    <row r="40" spans="1:1024" ht="13.9" customHeight="1">
      <c r="A40" s="49" t="s">
        <v>16</v>
      </c>
      <c r="B40" s="49"/>
      <c r="C40" s="45" t="s">
        <v>6</v>
      </c>
      <c r="D40" s="45"/>
      <c r="E40" s="45"/>
      <c r="F40" s="45"/>
      <c r="G40" s="45" t="s">
        <v>6</v>
      </c>
      <c r="H40" s="45"/>
      <c r="I40" s="45"/>
      <c r="J40" s="45"/>
      <c r="K40" s="45" t="s">
        <v>6</v>
      </c>
      <c r="L40" s="45"/>
      <c r="M40" s="45"/>
      <c r="N40" s="45"/>
      <c r="O40" s="45" t="s">
        <v>6</v>
      </c>
      <c r="P40" s="45"/>
      <c r="Q40" s="45"/>
      <c r="R40" s="45"/>
      <c r="S40" s="45" t="s">
        <v>6</v>
      </c>
      <c r="T40" s="45"/>
      <c r="U40" s="45"/>
      <c r="V40" s="45"/>
      <c r="W40" s="45" t="s">
        <v>6</v>
      </c>
      <c r="X40" s="45"/>
      <c r="Y40" s="45"/>
      <c r="Z40" s="45"/>
      <c r="AA40" s="45" t="s">
        <v>6</v>
      </c>
      <c r="AB40" s="45"/>
      <c r="AC40" s="45"/>
      <c r="AD40" s="45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</row>
    <row r="41" spans="1:1024">
      <c r="A41" s="49" t="s">
        <v>17</v>
      </c>
      <c r="B41" s="49"/>
      <c r="C41" s="50">
        <v>0</v>
      </c>
      <c r="D41" s="50"/>
      <c r="E41" s="50"/>
      <c r="F41" s="50"/>
      <c r="G41" s="50">
        <f>C41+33</f>
        <v>33</v>
      </c>
      <c r="H41" s="50"/>
      <c r="I41" s="50"/>
      <c r="J41" s="50"/>
      <c r="K41" s="50">
        <f>G41+33</f>
        <v>66</v>
      </c>
      <c r="L41" s="50"/>
      <c r="M41" s="50"/>
      <c r="N41" s="50"/>
      <c r="O41" s="50">
        <f>K41+33</f>
        <v>99</v>
      </c>
      <c r="P41" s="50"/>
      <c r="Q41" s="50"/>
      <c r="R41" s="50"/>
      <c r="S41" s="50">
        <f>O41+33</f>
        <v>132</v>
      </c>
      <c r="T41" s="50"/>
      <c r="U41" s="50"/>
      <c r="V41" s="50"/>
      <c r="W41" s="50">
        <f>S41+33</f>
        <v>165</v>
      </c>
      <c r="X41" s="50"/>
      <c r="Y41" s="50"/>
      <c r="Z41" s="50"/>
      <c r="AA41" s="50">
        <f>W41+33</f>
        <v>198</v>
      </c>
      <c r="AB41" s="50"/>
      <c r="AC41" s="50"/>
      <c r="AD41" s="50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</row>
    <row r="42" spans="1:1024" ht="51">
      <c r="A42" s="52" t="s">
        <v>22</v>
      </c>
      <c r="C42" s="3" t="s">
        <v>7</v>
      </c>
      <c r="D42" s="3" t="s">
        <v>8</v>
      </c>
      <c r="E42" s="3" t="s">
        <v>9</v>
      </c>
      <c r="F42" s="3" t="s">
        <v>10</v>
      </c>
      <c r="G42" s="3" t="s">
        <v>7</v>
      </c>
      <c r="H42" s="3" t="s">
        <v>8</v>
      </c>
      <c r="I42" s="3" t="s">
        <v>9</v>
      </c>
      <c r="J42" s="3" t="s">
        <v>10</v>
      </c>
      <c r="K42" s="3" t="s">
        <v>7</v>
      </c>
      <c r="L42" s="3" t="s">
        <v>8</v>
      </c>
      <c r="M42" s="3" t="s">
        <v>9</v>
      </c>
      <c r="N42" s="3" t="s">
        <v>10</v>
      </c>
      <c r="O42" s="3" t="s">
        <v>7</v>
      </c>
      <c r="P42" s="3" t="s">
        <v>8</v>
      </c>
      <c r="Q42" s="3" t="s">
        <v>9</v>
      </c>
      <c r="R42" s="3" t="s">
        <v>10</v>
      </c>
      <c r="S42" s="3" t="s">
        <v>7</v>
      </c>
      <c r="T42" s="3" t="s">
        <v>8</v>
      </c>
      <c r="U42" s="3" t="s">
        <v>9</v>
      </c>
      <c r="V42" s="3" t="s">
        <v>10</v>
      </c>
      <c r="W42" s="3" t="s">
        <v>7</v>
      </c>
      <c r="X42" s="3" t="s">
        <v>8</v>
      </c>
      <c r="Y42" s="3" t="s">
        <v>9</v>
      </c>
      <c r="Z42" s="3" t="s">
        <v>10</v>
      </c>
      <c r="AA42" s="3" t="s">
        <v>7</v>
      </c>
      <c r="AB42" s="3" t="s">
        <v>8</v>
      </c>
      <c r="AC42" s="3" t="s">
        <v>9</v>
      </c>
      <c r="AD42" s="3" t="s">
        <v>10</v>
      </c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</row>
    <row r="43" spans="1:1024" ht="15" customHeight="1">
      <c r="A43" s="52"/>
      <c r="B43" s="5">
        <v>1</v>
      </c>
      <c r="C43">
        <f t="shared" ref="C43:C72" si="0">W4</f>
        <v>5137.42</v>
      </c>
      <c r="D43" s="23">
        <v>5.32</v>
      </c>
      <c r="E43">
        <f t="shared" ref="E43:E72" si="1">Y4</f>
        <v>0.16</v>
      </c>
      <c r="F43">
        <f t="shared" ref="F43:F72" si="2">Z4</f>
        <v>0</v>
      </c>
      <c r="G43">
        <v>5136.0410000000002</v>
      </c>
      <c r="H43">
        <v>10.076000000000001</v>
      </c>
      <c r="I43">
        <v>0.84099999999999997</v>
      </c>
      <c r="J43" s="6">
        <v>0</v>
      </c>
      <c r="K43">
        <v>5137.7160000000003</v>
      </c>
      <c r="L43">
        <v>12.503</v>
      </c>
      <c r="M43">
        <v>1.6830000000000001</v>
      </c>
      <c r="N43" s="6">
        <v>0</v>
      </c>
      <c r="O43">
        <v>5137.4920000000002</v>
      </c>
      <c r="P43">
        <v>17.596</v>
      </c>
      <c r="Q43">
        <v>2.8460000000000001</v>
      </c>
      <c r="R43" s="6">
        <v>0</v>
      </c>
      <c r="S43">
        <v>5138.5569999999998</v>
      </c>
      <c r="T43">
        <v>20.934999999999999</v>
      </c>
      <c r="U43">
        <v>2.097</v>
      </c>
      <c r="V43" s="6">
        <v>0</v>
      </c>
      <c r="W43">
        <v>5139.0129999999999</v>
      </c>
      <c r="X43">
        <v>24.885999999999999</v>
      </c>
      <c r="Y43">
        <v>3.2309999999999999</v>
      </c>
      <c r="Z43" s="6">
        <v>0</v>
      </c>
      <c r="AA43">
        <v>5139.16</v>
      </c>
      <c r="AB43">
        <v>30.167999999999999</v>
      </c>
      <c r="AC43">
        <v>4.2919999999999998</v>
      </c>
      <c r="AD43" s="6">
        <v>0</v>
      </c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</row>
    <row r="44" spans="1:1024" ht="15" customHeight="1">
      <c r="A44" s="52"/>
      <c r="B44" s="5">
        <v>2</v>
      </c>
      <c r="C44">
        <f t="shared" si="0"/>
        <v>5135.4949999999999</v>
      </c>
      <c r="D44" s="23">
        <v>5.3860000000000001</v>
      </c>
      <c r="E44">
        <f t="shared" si="1"/>
        <v>7.5999999999999998E-2</v>
      </c>
      <c r="F44">
        <f t="shared" si="2"/>
        <v>0</v>
      </c>
      <c r="G44">
        <v>5135.8590000000004</v>
      </c>
      <c r="H44">
        <v>8.9749999999999996</v>
      </c>
      <c r="I44">
        <v>0.90900000000000003</v>
      </c>
      <c r="J44" s="6">
        <v>0</v>
      </c>
      <c r="K44">
        <v>5136.26</v>
      </c>
      <c r="L44">
        <v>13.379</v>
      </c>
      <c r="M44">
        <v>1.7609999999999999</v>
      </c>
      <c r="N44" s="6">
        <v>0</v>
      </c>
      <c r="O44">
        <v>5138.0469999999996</v>
      </c>
      <c r="P44">
        <v>17.167000000000002</v>
      </c>
      <c r="Q44">
        <v>1.764</v>
      </c>
      <c r="R44" s="6">
        <v>0</v>
      </c>
      <c r="S44">
        <v>5137.2569999999996</v>
      </c>
      <c r="T44">
        <v>21.887</v>
      </c>
      <c r="U44">
        <v>3.3359999999999999</v>
      </c>
      <c r="V44" s="6">
        <v>0</v>
      </c>
      <c r="W44">
        <v>5138.7579999999998</v>
      </c>
      <c r="X44">
        <v>26.274000000000001</v>
      </c>
      <c r="Y44">
        <v>4.4749999999999996</v>
      </c>
      <c r="Z44" s="6">
        <v>0</v>
      </c>
      <c r="AA44">
        <v>5139.21</v>
      </c>
      <c r="AB44">
        <v>30.198</v>
      </c>
      <c r="AC44">
        <v>4.5490000000000004</v>
      </c>
      <c r="AD44" s="6">
        <v>0</v>
      </c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</row>
    <row r="45" spans="1:1024" ht="15" customHeight="1">
      <c r="A45" s="52"/>
      <c r="B45" s="5">
        <v>3</v>
      </c>
      <c r="C45">
        <f t="shared" si="0"/>
        <v>5135.8599999999997</v>
      </c>
      <c r="D45" s="23">
        <v>5.3860000000000001</v>
      </c>
      <c r="E45">
        <f t="shared" si="1"/>
        <v>7.2999999999999995E-2</v>
      </c>
      <c r="F45">
        <f t="shared" si="2"/>
        <v>0</v>
      </c>
      <c r="G45">
        <v>5137.6930000000002</v>
      </c>
      <c r="H45">
        <v>8.9649999999999999</v>
      </c>
      <c r="I45">
        <v>0.93500000000000005</v>
      </c>
      <c r="J45" s="6">
        <v>0</v>
      </c>
      <c r="K45">
        <v>5137.6760000000004</v>
      </c>
      <c r="L45">
        <v>15.904999999999999</v>
      </c>
      <c r="M45">
        <v>1.2430000000000001</v>
      </c>
      <c r="N45" s="6">
        <v>0</v>
      </c>
      <c r="O45">
        <v>5138.5630000000001</v>
      </c>
      <c r="P45">
        <v>16.634</v>
      </c>
      <c r="Q45">
        <v>1.7350000000000001</v>
      </c>
      <c r="R45" s="6">
        <v>0</v>
      </c>
      <c r="S45">
        <v>5138.5969999999998</v>
      </c>
      <c r="T45">
        <v>25.692</v>
      </c>
      <c r="U45">
        <v>6.0010000000000003</v>
      </c>
      <c r="V45" s="6">
        <v>0</v>
      </c>
      <c r="W45">
        <v>5139.826</v>
      </c>
      <c r="X45">
        <v>24.425999999999998</v>
      </c>
      <c r="Y45">
        <v>1.9279999999999999</v>
      </c>
      <c r="Z45" s="6">
        <v>0</v>
      </c>
      <c r="AA45" s="19">
        <v>5140.1639999999998</v>
      </c>
      <c r="AB45" s="19">
        <v>30.78</v>
      </c>
      <c r="AC45" s="19">
        <v>4.3460000000000001</v>
      </c>
      <c r="AD45" s="19">
        <v>0</v>
      </c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</row>
    <row r="46" spans="1:1024" ht="15" customHeight="1">
      <c r="A46" s="52"/>
      <c r="B46" s="5">
        <v>4</v>
      </c>
      <c r="C46">
        <f t="shared" si="0"/>
        <v>5135.692</v>
      </c>
      <c r="D46" s="23">
        <v>5.375</v>
      </c>
      <c r="E46">
        <f t="shared" si="1"/>
        <v>8.7999999999999995E-2</v>
      </c>
      <c r="F46">
        <f t="shared" si="2"/>
        <v>0</v>
      </c>
      <c r="G46">
        <v>5137.6030000000001</v>
      </c>
      <c r="H46">
        <v>9.1509999999999998</v>
      </c>
      <c r="I46">
        <v>1.375</v>
      </c>
      <c r="J46" s="6">
        <v>0</v>
      </c>
      <c r="K46">
        <v>5136.6099999999997</v>
      </c>
      <c r="L46">
        <v>16.222999999999999</v>
      </c>
      <c r="M46">
        <v>1.2869999999999999</v>
      </c>
      <c r="N46" s="6">
        <v>0</v>
      </c>
      <c r="O46">
        <v>5138.6670000000004</v>
      </c>
      <c r="P46">
        <v>16.489000000000001</v>
      </c>
      <c r="Q46">
        <v>1.8240000000000001</v>
      </c>
      <c r="R46" s="6">
        <v>0</v>
      </c>
      <c r="S46">
        <v>5138.3329999999996</v>
      </c>
      <c r="T46">
        <v>22.657</v>
      </c>
      <c r="U46">
        <v>4.2750000000000004</v>
      </c>
      <c r="V46" s="6">
        <v>0</v>
      </c>
      <c r="W46">
        <v>5139.1120000000001</v>
      </c>
      <c r="X46">
        <v>30.06</v>
      </c>
      <c r="Y46">
        <v>4.867</v>
      </c>
      <c r="Z46" s="6">
        <v>0</v>
      </c>
      <c r="AA46" s="19">
        <v>5140.03</v>
      </c>
      <c r="AB46" s="19">
        <v>34.316000000000003</v>
      </c>
      <c r="AC46" s="19">
        <v>6.6989999999999998</v>
      </c>
      <c r="AD46" s="19">
        <v>0</v>
      </c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</row>
    <row r="47" spans="1:1024" ht="15" customHeight="1">
      <c r="A47" s="52"/>
      <c r="B47" s="5">
        <v>5</v>
      </c>
      <c r="C47">
        <f t="shared" si="0"/>
        <v>5136.7709999999997</v>
      </c>
      <c r="D47" s="23">
        <v>5.3689999999999998</v>
      </c>
      <c r="E47">
        <f t="shared" si="1"/>
        <v>0.13400000000000001</v>
      </c>
      <c r="F47">
        <f t="shared" si="2"/>
        <v>0</v>
      </c>
      <c r="G47">
        <v>5137.8040000000001</v>
      </c>
      <c r="H47">
        <v>10.433999999999999</v>
      </c>
      <c r="I47">
        <v>0.94399999999999995</v>
      </c>
      <c r="J47" s="6">
        <v>0</v>
      </c>
      <c r="K47">
        <v>5138.2250000000004</v>
      </c>
      <c r="L47">
        <v>13.629</v>
      </c>
      <c r="M47">
        <v>1.754</v>
      </c>
      <c r="N47" s="6">
        <v>0</v>
      </c>
      <c r="O47">
        <v>5138.018</v>
      </c>
      <c r="P47">
        <v>16.536000000000001</v>
      </c>
      <c r="Q47">
        <v>1.9359999999999999</v>
      </c>
      <c r="R47" s="6">
        <v>0</v>
      </c>
      <c r="S47">
        <v>5138.6890000000003</v>
      </c>
      <c r="T47">
        <v>22.015000000000001</v>
      </c>
      <c r="U47">
        <v>2.5859999999999999</v>
      </c>
      <c r="V47" s="6">
        <v>0</v>
      </c>
      <c r="W47">
        <v>5139.3410000000003</v>
      </c>
      <c r="X47">
        <v>26.332999999999998</v>
      </c>
      <c r="Y47">
        <v>3.367</v>
      </c>
      <c r="Z47" s="6">
        <v>0</v>
      </c>
      <c r="AA47" s="19">
        <v>5139.567</v>
      </c>
      <c r="AB47" s="19">
        <v>33.868000000000002</v>
      </c>
      <c r="AC47" s="19">
        <v>6.7510000000000003</v>
      </c>
      <c r="AD47" s="19">
        <v>0</v>
      </c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</row>
    <row r="48" spans="1:1024" ht="15" customHeight="1">
      <c r="A48" s="52"/>
      <c r="B48" s="5">
        <v>6</v>
      </c>
      <c r="C48">
        <f t="shared" si="0"/>
        <v>5135.6180000000004</v>
      </c>
      <c r="D48" s="23">
        <v>5.3639999999999999</v>
      </c>
      <c r="E48">
        <f t="shared" si="1"/>
        <v>7.3999999999999996E-2</v>
      </c>
      <c r="F48">
        <f t="shared" si="2"/>
        <v>0</v>
      </c>
      <c r="G48">
        <v>5137.643</v>
      </c>
      <c r="H48">
        <v>10.531000000000001</v>
      </c>
      <c r="I48">
        <v>1.1859999999999999</v>
      </c>
      <c r="J48" s="6">
        <v>0</v>
      </c>
      <c r="K48">
        <v>5138.3710000000001</v>
      </c>
      <c r="L48">
        <v>13.574999999999999</v>
      </c>
      <c r="M48">
        <v>1.8480000000000001</v>
      </c>
      <c r="N48" s="6">
        <v>0</v>
      </c>
      <c r="O48">
        <v>5138.7929999999997</v>
      </c>
      <c r="P48">
        <v>18.062999999999999</v>
      </c>
      <c r="Q48">
        <v>2.27</v>
      </c>
      <c r="R48" s="6">
        <v>0</v>
      </c>
      <c r="S48">
        <v>5138.4030000000002</v>
      </c>
      <c r="T48">
        <v>21.965</v>
      </c>
      <c r="U48">
        <v>3.6789999999999998</v>
      </c>
      <c r="V48" s="6">
        <v>0</v>
      </c>
      <c r="W48">
        <v>5139.527</v>
      </c>
      <c r="X48">
        <v>26.64</v>
      </c>
      <c r="Y48">
        <v>3.8069999999999999</v>
      </c>
      <c r="Z48" s="6">
        <v>0</v>
      </c>
      <c r="AA48" s="19">
        <v>5140.2420000000002</v>
      </c>
      <c r="AB48" s="19">
        <v>34.567</v>
      </c>
      <c r="AC48" s="19">
        <v>7.9859999999999998</v>
      </c>
      <c r="AD48" s="19">
        <v>0</v>
      </c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</row>
    <row r="49" spans="1:1024" ht="15" customHeight="1">
      <c r="A49" s="52"/>
      <c r="B49" s="5">
        <v>7</v>
      </c>
      <c r="C49">
        <f t="shared" si="0"/>
        <v>5136.5640000000003</v>
      </c>
      <c r="D49" s="23">
        <v>5.3719999999999999</v>
      </c>
      <c r="E49">
        <f t="shared" si="1"/>
        <v>0.11899999999999999</v>
      </c>
      <c r="F49">
        <f t="shared" si="2"/>
        <v>0</v>
      </c>
      <c r="G49">
        <v>5138.5389999999998</v>
      </c>
      <c r="H49">
        <v>9.3539999999999992</v>
      </c>
      <c r="I49">
        <v>1.407</v>
      </c>
      <c r="J49" s="6">
        <v>0</v>
      </c>
      <c r="K49">
        <v>5138.0200000000004</v>
      </c>
      <c r="L49">
        <v>13.513999999999999</v>
      </c>
      <c r="M49">
        <v>1.53</v>
      </c>
      <c r="N49" s="6">
        <v>0</v>
      </c>
      <c r="O49">
        <v>5138.2790000000005</v>
      </c>
      <c r="P49">
        <v>18.233000000000001</v>
      </c>
      <c r="Q49">
        <v>2.2410000000000001</v>
      </c>
      <c r="R49" s="6">
        <v>0</v>
      </c>
      <c r="S49">
        <v>5138.2939999999999</v>
      </c>
      <c r="T49">
        <v>21.779</v>
      </c>
      <c r="U49">
        <v>2.903</v>
      </c>
      <c r="V49" s="6">
        <v>0</v>
      </c>
      <c r="W49">
        <v>5139.1480000000001</v>
      </c>
      <c r="X49">
        <v>25.337</v>
      </c>
      <c r="Y49">
        <v>2.4990000000000001</v>
      </c>
      <c r="Z49" s="6">
        <v>0</v>
      </c>
      <c r="AA49" s="19">
        <v>5139.5309999999999</v>
      </c>
      <c r="AB49" s="19">
        <v>31.164000000000001</v>
      </c>
      <c r="AC49" s="19">
        <v>4.8920000000000003</v>
      </c>
      <c r="AD49" s="19">
        <v>0</v>
      </c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</row>
    <row r="50" spans="1:1024" ht="15" customHeight="1">
      <c r="A50" s="52"/>
      <c r="B50" s="5">
        <v>8</v>
      </c>
      <c r="C50">
        <f t="shared" si="0"/>
        <v>5135.6949999999997</v>
      </c>
      <c r="D50" s="23">
        <v>5.399</v>
      </c>
      <c r="E50">
        <f t="shared" si="1"/>
        <v>9.9000000000000005E-2</v>
      </c>
      <c r="F50">
        <f t="shared" si="2"/>
        <v>0</v>
      </c>
      <c r="G50">
        <v>5137.2579999999998</v>
      </c>
      <c r="H50">
        <v>10.643000000000001</v>
      </c>
      <c r="I50">
        <v>0.749</v>
      </c>
      <c r="J50" s="6">
        <v>0</v>
      </c>
      <c r="K50">
        <v>5138.3010000000004</v>
      </c>
      <c r="L50">
        <v>13.217000000000001</v>
      </c>
      <c r="M50">
        <v>1.494</v>
      </c>
      <c r="N50" s="6">
        <v>0</v>
      </c>
      <c r="O50">
        <v>5138.8310000000001</v>
      </c>
      <c r="P50">
        <v>18.192</v>
      </c>
      <c r="Q50">
        <v>2.2360000000000002</v>
      </c>
      <c r="R50" s="6">
        <v>0</v>
      </c>
      <c r="S50">
        <v>5138.5590000000002</v>
      </c>
      <c r="T50">
        <v>22.645</v>
      </c>
      <c r="U50">
        <v>3.1150000000000002</v>
      </c>
      <c r="V50" s="6">
        <v>0</v>
      </c>
      <c r="W50">
        <v>5138.9669999999996</v>
      </c>
      <c r="X50">
        <v>26.936</v>
      </c>
      <c r="Y50">
        <v>4.258</v>
      </c>
      <c r="Z50">
        <v>0</v>
      </c>
      <c r="AA50" s="19">
        <v>5139.9319999999998</v>
      </c>
      <c r="AB50" s="19">
        <v>31.283999999999999</v>
      </c>
      <c r="AC50" s="19">
        <v>3.42</v>
      </c>
      <c r="AD50" s="19">
        <v>0</v>
      </c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</row>
    <row r="51" spans="1:1024" ht="15" customHeight="1">
      <c r="A51" s="52"/>
      <c r="B51" s="5">
        <v>9</v>
      </c>
      <c r="C51">
        <f t="shared" si="0"/>
        <v>5135.47</v>
      </c>
      <c r="D51" s="23">
        <v>5.3760000000000003</v>
      </c>
      <c r="E51">
        <f t="shared" si="1"/>
        <v>0.08</v>
      </c>
      <c r="F51">
        <f t="shared" si="2"/>
        <v>0</v>
      </c>
      <c r="G51">
        <v>5138.0110000000004</v>
      </c>
      <c r="H51">
        <v>8.7590000000000003</v>
      </c>
      <c r="I51">
        <v>0.78800000000000003</v>
      </c>
      <c r="J51" s="6">
        <v>0</v>
      </c>
      <c r="K51">
        <v>5138.5060000000003</v>
      </c>
      <c r="L51">
        <v>13.75</v>
      </c>
      <c r="M51">
        <v>1.71</v>
      </c>
      <c r="N51" s="6">
        <v>0</v>
      </c>
      <c r="O51">
        <v>5138.6580000000004</v>
      </c>
      <c r="P51">
        <v>17.712</v>
      </c>
      <c r="Q51">
        <v>2.734</v>
      </c>
      <c r="R51" s="6">
        <v>0</v>
      </c>
      <c r="S51">
        <v>5138.7030000000004</v>
      </c>
      <c r="T51">
        <v>22.507000000000001</v>
      </c>
      <c r="U51">
        <v>4.3869999999999996</v>
      </c>
      <c r="V51" s="6">
        <v>0</v>
      </c>
      <c r="W51">
        <v>5138.8270000000002</v>
      </c>
      <c r="X51">
        <v>26.385000000000002</v>
      </c>
      <c r="Y51">
        <v>4.0979999999999999</v>
      </c>
      <c r="Z51" s="6">
        <v>0</v>
      </c>
      <c r="AA51" s="19">
        <v>5142.6459999999997</v>
      </c>
      <c r="AB51" s="19">
        <v>38.768999999999998</v>
      </c>
      <c r="AC51" s="19">
        <v>3.5070000000000001</v>
      </c>
      <c r="AD51" s="19">
        <v>0</v>
      </c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</row>
    <row r="52" spans="1:1024" s="17" customFormat="1" ht="15" customHeight="1">
      <c r="A52" s="52"/>
      <c r="B52" s="5">
        <v>10</v>
      </c>
      <c r="C52" s="26">
        <f t="shared" si="0"/>
        <v>5135.4139999999998</v>
      </c>
      <c r="D52" s="10">
        <v>5.3470000000000004</v>
      </c>
      <c r="E52" s="26">
        <f t="shared" si="1"/>
        <v>0.08</v>
      </c>
      <c r="F52" s="26">
        <f t="shared" si="2"/>
        <v>0</v>
      </c>
      <c r="G52" s="26">
        <v>5137.12</v>
      </c>
      <c r="H52" s="26">
        <v>9.4019999999999992</v>
      </c>
      <c r="I52" s="26">
        <v>1.363</v>
      </c>
      <c r="J52" s="27">
        <v>0</v>
      </c>
      <c r="K52" s="26">
        <v>5138.6149999999998</v>
      </c>
      <c r="L52" s="26">
        <v>13.59</v>
      </c>
      <c r="M52" s="26">
        <v>1.8220000000000001</v>
      </c>
      <c r="N52" s="27">
        <v>0</v>
      </c>
      <c r="O52" s="26">
        <v>5137.7950000000001</v>
      </c>
      <c r="P52" s="26">
        <v>16.640999999999998</v>
      </c>
      <c r="Q52" s="26">
        <v>1.9770000000000001</v>
      </c>
      <c r="R52" s="27">
        <v>0</v>
      </c>
      <c r="S52" s="26">
        <v>5138.9049999999997</v>
      </c>
      <c r="T52" s="26">
        <v>20.651</v>
      </c>
      <c r="U52" s="26">
        <v>1.8140000000000001</v>
      </c>
      <c r="V52" s="27">
        <v>0</v>
      </c>
      <c r="W52" s="26">
        <v>5138.8429999999998</v>
      </c>
      <c r="X52" s="26">
        <v>25.785</v>
      </c>
      <c r="Y52" s="26">
        <v>3.39</v>
      </c>
      <c r="Z52" s="27">
        <v>0</v>
      </c>
      <c r="AA52" s="28">
        <v>5139.4009999999998</v>
      </c>
      <c r="AB52" s="28">
        <v>30.611999999999998</v>
      </c>
      <c r="AC52" s="28">
        <v>4.2050000000000001</v>
      </c>
      <c r="AD52" s="28">
        <v>0</v>
      </c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MF52" s="23"/>
      <c r="AMG52" s="23"/>
      <c r="AMH52" s="23"/>
      <c r="AMI52" s="23"/>
      <c r="AMJ52" s="23"/>
    </row>
    <row r="53" spans="1:1024" ht="15" customHeight="1">
      <c r="A53" s="52"/>
      <c r="B53" s="5">
        <v>11</v>
      </c>
      <c r="C53">
        <f t="shared" si="0"/>
        <v>5135.3919999999998</v>
      </c>
      <c r="D53" s="23">
        <v>5.3780000000000001</v>
      </c>
      <c r="E53">
        <f t="shared" si="1"/>
        <v>7.2999999999999995E-2</v>
      </c>
      <c r="F53">
        <f t="shared" si="2"/>
        <v>0</v>
      </c>
      <c r="G53">
        <v>5137.9679999999998</v>
      </c>
      <c r="H53">
        <v>9.0540000000000003</v>
      </c>
      <c r="I53">
        <v>1.018</v>
      </c>
      <c r="J53" s="6">
        <v>0</v>
      </c>
      <c r="K53">
        <v>5138.2659999999996</v>
      </c>
      <c r="L53">
        <v>13.579000000000001</v>
      </c>
      <c r="M53">
        <v>1.603</v>
      </c>
      <c r="N53" s="6">
        <v>0</v>
      </c>
      <c r="O53">
        <v>5137.9549999999999</v>
      </c>
      <c r="P53">
        <v>17.818999999999999</v>
      </c>
      <c r="Q53">
        <v>2.617</v>
      </c>
      <c r="R53" s="6">
        <v>0</v>
      </c>
      <c r="S53">
        <v>5138.9669999999996</v>
      </c>
      <c r="T53">
        <v>21.719000000000001</v>
      </c>
      <c r="U53">
        <v>2.593</v>
      </c>
      <c r="V53" s="6">
        <v>0</v>
      </c>
      <c r="W53">
        <v>5138.7579999999998</v>
      </c>
      <c r="X53">
        <v>27.178000000000001</v>
      </c>
      <c r="Y53">
        <v>5.0460000000000003</v>
      </c>
      <c r="Z53" s="6">
        <v>0</v>
      </c>
      <c r="AA53" s="19">
        <v>5139.6090000000004</v>
      </c>
      <c r="AB53" s="19">
        <v>32.761000000000003</v>
      </c>
      <c r="AC53" s="19">
        <v>6.2370000000000001</v>
      </c>
      <c r="AD53" s="19">
        <v>0</v>
      </c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</row>
    <row r="54" spans="1:1024" ht="15" customHeight="1">
      <c r="A54" s="52"/>
      <c r="B54" s="5">
        <v>12</v>
      </c>
      <c r="C54">
        <f t="shared" si="0"/>
        <v>5136.6559999999999</v>
      </c>
      <c r="D54" s="23">
        <v>5.37</v>
      </c>
      <c r="E54">
        <f t="shared" si="1"/>
        <v>0.14699999999999999</v>
      </c>
      <c r="F54">
        <f t="shared" si="2"/>
        <v>0</v>
      </c>
      <c r="G54">
        <v>5136.6409999999996</v>
      </c>
      <c r="H54">
        <v>8.9540000000000006</v>
      </c>
      <c r="I54">
        <v>1.042</v>
      </c>
      <c r="J54" s="6">
        <v>0</v>
      </c>
      <c r="K54">
        <v>5138.0969999999998</v>
      </c>
      <c r="L54">
        <v>13.38</v>
      </c>
      <c r="M54">
        <v>1.431</v>
      </c>
      <c r="N54" s="6">
        <v>0</v>
      </c>
      <c r="O54">
        <v>5138.9110000000001</v>
      </c>
      <c r="P54">
        <v>19.751999999999999</v>
      </c>
      <c r="Q54">
        <v>3.3820000000000001</v>
      </c>
      <c r="R54" s="6">
        <v>0</v>
      </c>
      <c r="S54">
        <v>5138.2089999999998</v>
      </c>
      <c r="T54">
        <v>21.341999999999999</v>
      </c>
      <c r="U54">
        <v>2.7309999999999999</v>
      </c>
      <c r="V54" s="6">
        <v>0</v>
      </c>
      <c r="W54">
        <v>5138.8630000000003</v>
      </c>
      <c r="X54">
        <v>28.251999999999999</v>
      </c>
      <c r="Y54">
        <v>7.1470000000000002</v>
      </c>
      <c r="Z54" s="6">
        <v>0</v>
      </c>
      <c r="AA54" s="19">
        <v>5140.1760000000004</v>
      </c>
      <c r="AB54" s="19">
        <v>39.139000000000003</v>
      </c>
      <c r="AC54" s="19">
        <v>2.3660000000000001</v>
      </c>
      <c r="AD54" s="19">
        <v>0</v>
      </c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</row>
    <row r="55" spans="1:1024" ht="15" customHeight="1">
      <c r="A55" s="52"/>
      <c r="B55" s="5">
        <v>13</v>
      </c>
      <c r="C55">
        <f t="shared" si="0"/>
        <v>5137.8630000000003</v>
      </c>
      <c r="D55" s="23">
        <v>5.4050000000000002</v>
      </c>
      <c r="E55">
        <f t="shared" si="1"/>
        <v>0.222</v>
      </c>
      <c r="F55">
        <f t="shared" si="2"/>
        <v>0</v>
      </c>
      <c r="G55">
        <v>5136.8940000000002</v>
      </c>
      <c r="H55">
        <v>9.1449999999999996</v>
      </c>
      <c r="I55">
        <v>1.026</v>
      </c>
      <c r="J55" s="6">
        <v>0</v>
      </c>
      <c r="K55">
        <v>5137.973</v>
      </c>
      <c r="L55">
        <v>15.997</v>
      </c>
      <c r="M55">
        <v>1.113</v>
      </c>
      <c r="N55" s="6">
        <v>0</v>
      </c>
      <c r="O55">
        <v>5138.9459999999999</v>
      </c>
      <c r="P55">
        <v>18.587</v>
      </c>
      <c r="Q55">
        <v>3.1579999999999999</v>
      </c>
      <c r="R55" s="6">
        <v>0</v>
      </c>
      <c r="S55">
        <v>5138.49</v>
      </c>
      <c r="T55">
        <v>22.291</v>
      </c>
      <c r="U55">
        <v>3.9359999999999999</v>
      </c>
      <c r="V55" s="6">
        <v>0</v>
      </c>
      <c r="W55">
        <v>5138.7290000000003</v>
      </c>
      <c r="X55">
        <v>26.67</v>
      </c>
      <c r="Y55">
        <v>4.2190000000000003</v>
      </c>
      <c r="Z55" s="6">
        <v>0</v>
      </c>
      <c r="AA55" s="19">
        <v>5138.9560000000001</v>
      </c>
      <c r="AB55" s="19">
        <v>29.591000000000001</v>
      </c>
      <c r="AC55" s="19">
        <v>3.4580000000000002</v>
      </c>
      <c r="AD55" s="19">
        <v>0</v>
      </c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</row>
    <row r="56" spans="1:1024" ht="15" customHeight="1">
      <c r="A56" s="52"/>
      <c r="B56" s="5">
        <v>14</v>
      </c>
      <c r="C56">
        <f t="shared" si="0"/>
        <v>5135.3059999999996</v>
      </c>
      <c r="D56" s="23">
        <v>5.35</v>
      </c>
      <c r="E56">
        <f t="shared" si="1"/>
        <v>8.2000000000000003E-2</v>
      </c>
      <c r="F56">
        <f t="shared" si="2"/>
        <v>0</v>
      </c>
      <c r="G56">
        <v>5137.7420000000002</v>
      </c>
      <c r="H56">
        <v>9.0909999999999993</v>
      </c>
      <c r="I56">
        <v>1.05</v>
      </c>
      <c r="J56" s="6">
        <v>0</v>
      </c>
      <c r="K56">
        <v>5138.1710000000003</v>
      </c>
      <c r="L56">
        <v>16.635999999999999</v>
      </c>
      <c r="M56">
        <v>1.677</v>
      </c>
      <c r="N56" s="6">
        <v>0</v>
      </c>
      <c r="O56">
        <v>5138.433</v>
      </c>
      <c r="P56">
        <v>17.832000000000001</v>
      </c>
      <c r="Q56">
        <v>1.998</v>
      </c>
      <c r="R56" s="6">
        <v>0</v>
      </c>
      <c r="S56">
        <v>5138.6289999999999</v>
      </c>
      <c r="T56">
        <v>20.568000000000001</v>
      </c>
      <c r="U56">
        <v>2.81</v>
      </c>
      <c r="V56" s="6">
        <v>0</v>
      </c>
      <c r="W56">
        <v>5138.5879999999997</v>
      </c>
      <c r="X56">
        <v>27.093</v>
      </c>
      <c r="Y56">
        <v>5.266</v>
      </c>
      <c r="Z56" s="6">
        <v>0</v>
      </c>
      <c r="AA56" s="19">
        <v>5139.7870000000003</v>
      </c>
      <c r="AB56" s="19">
        <v>30.661999999999999</v>
      </c>
      <c r="AC56" s="19">
        <v>4.6079999999999997</v>
      </c>
      <c r="AD56" s="19">
        <v>0</v>
      </c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</row>
    <row r="57" spans="1:1024" ht="15" customHeight="1">
      <c r="A57" s="52"/>
      <c r="B57" s="5">
        <v>15</v>
      </c>
      <c r="C57">
        <f t="shared" si="0"/>
        <v>5134.7380000000003</v>
      </c>
      <c r="D57" s="23">
        <v>5.3840000000000003</v>
      </c>
      <c r="E57">
        <f t="shared" si="1"/>
        <v>8.1000000000000003E-2</v>
      </c>
      <c r="F57">
        <f t="shared" si="2"/>
        <v>0</v>
      </c>
      <c r="G57">
        <v>5137.7089999999998</v>
      </c>
      <c r="H57">
        <v>9.0779999999999994</v>
      </c>
      <c r="I57">
        <v>1.091</v>
      </c>
      <c r="J57" s="6">
        <v>0</v>
      </c>
      <c r="K57">
        <v>5138.66</v>
      </c>
      <c r="L57">
        <v>12.506</v>
      </c>
      <c r="M57">
        <v>1.4259999999999999</v>
      </c>
      <c r="N57" s="6">
        <v>0</v>
      </c>
      <c r="O57">
        <v>5138.7219999999998</v>
      </c>
      <c r="P57">
        <v>21.251000000000001</v>
      </c>
      <c r="Q57">
        <v>2.3660000000000001</v>
      </c>
      <c r="R57" s="6">
        <v>0</v>
      </c>
      <c r="S57">
        <v>5138.3729999999996</v>
      </c>
      <c r="T57">
        <v>20.623999999999999</v>
      </c>
      <c r="U57">
        <v>2.6509999999999998</v>
      </c>
      <c r="V57" s="6">
        <v>0</v>
      </c>
      <c r="W57">
        <v>5139.0309999999999</v>
      </c>
      <c r="X57">
        <v>26.385999999999999</v>
      </c>
      <c r="Y57">
        <v>4.077</v>
      </c>
      <c r="Z57" s="6">
        <v>0</v>
      </c>
      <c r="AA57" s="19">
        <v>5139.9219999999996</v>
      </c>
      <c r="AB57" s="19">
        <v>28.129000000000001</v>
      </c>
      <c r="AC57" s="19">
        <v>3.95</v>
      </c>
      <c r="AD57" s="19">
        <v>0</v>
      </c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</row>
    <row r="58" spans="1:1024" ht="15" customHeight="1">
      <c r="A58" s="52"/>
      <c r="B58" s="5">
        <v>16</v>
      </c>
      <c r="C58">
        <f t="shared" si="0"/>
        <v>5135.2359999999999</v>
      </c>
      <c r="D58" s="23">
        <v>5.3710000000000004</v>
      </c>
      <c r="E58">
        <f t="shared" si="1"/>
        <v>7.0999999999999994E-2</v>
      </c>
      <c r="F58">
        <f t="shared" si="2"/>
        <v>0</v>
      </c>
      <c r="G58">
        <v>5137.3140000000003</v>
      </c>
      <c r="H58">
        <v>9.234</v>
      </c>
      <c r="I58">
        <v>1.554</v>
      </c>
      <c r="J58" s="6">
        <v>0</v>
      </c>
      <c r="K58">
        <v>5138.4579999999996</v>
      </c>
      <c r="L58">
        <v>13.464</v>
      </c>
      <c r="M58">
        <v>1.74</v>
      </c>
      <c r="N58" s="6">
        <v>0</v>
      </c>
      <c r="O58">
        <v>5138.4470000000001</v>
      </c>
      <c r="P58">
        <v>21.553000000000001</v>
      </c>
      <c r="Q58">
        <v>2.492</v>
      </c>
      <c r="R58" s="6">
        <v>0</v>
      </c>
      <c r="S58">
        <v>5138.3320000000003</v>
      </c>
      <c r="T58">
        <v>20.434999999999999</v>
      </c>
      <c r="U58">
        <v>2.988</v>
      </c>
      <c r="V58" s="6">
        <v>0</v>
      </c>
      <c r="W58">
        <v>5139.3249999999998</v>
      </c>
      <c r="X58">
        <v>25.914999999999999</v>
      </c>
      <c r="Y58">
        <v>3.4809999999999999</v>
      </c>
      <c r="Z58" s="6">
        <v>0</v>
      </c>
      <c r="AA58" s="19">
        <v>5140.1710000000003</v>
      </c>
      <c r="AB58" s="19">
        <v>30.696999999999999</v>
      </c>
      <c r="AC58" s="19">
        <v>3.7250000000000001</v>
      </c>
      <c r="AD58" s="19">
        <v>0</v>
      </c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</row>
    <row r="59" spans="1:1024" ht="15" customHeight="1">
      <c r="A59" s="52"/>
      <c r="B59" s="5">
        <v>17</v>
      </c>
      <c r="C59">
        <f t="shared" si="0"/>
        <v>5135.0940000000001</v>
      </c>
      <c r="D59" s="23">
        <v>5.3810000000000002</v>
      </c>
      <c r="E59">
        <f t="shared" si="1"/>
        <v>7.2999999999999995E-2</v>
      </c>
      <c r="F59">
        <f t="shared" si="2"/>
        <v>0</v>
      </c>
      <c r="G59">
        <v>5137.7340000000004</v>
      </c>
      <c r="H59">
        <v>8.9499999999999993</v>
      </c>
      <c r="I59">
        <v>0.78600000000000003</v>
      </c>
      <c r="J59" s="6">
        <v>0</v>
      </c>
      <c r="K59">
        <v>5137.0150000000003</v>
      </c>
      <c r="L59">
        <v>13.266999999999999</v>
      </c>
      <c r="M59">
        <v>1.7230000000000001</v>
      </c>
      <c r="N59" s="6">
        <v>0</v>
      </c>
      <c r="O59">
        <v>5138.5959999999995</v>
      </c>
      <c r="P59">
        <v>20.332999999999998</v>
      </c>
      <c r="Q59">
        <v>3.21</v>
      </c>
      <c r="R59" s="6">
        <v>0</v>
      </c>
      <c r="S59">
        <v>5138.3729999999996</v>
      </c>
      <c r="T59">
        <v>20.518000000000001</v>
      </c>
      <c r="U59">
        <v>3.2370000000000001</v>
      </c>
      <c r="V59" s="6">
        <v>0</v>
      </c>
      <c r="W59">
        <v>5138.8490000000002</v>
      </c>
      <c r="X59">
        <v>26.626999999999999</v>
      </c>
      <c r="Y59">
        <v>4.99</v>
      </c>
      <c r="Z59" s="6">
        <v>0</v>
      </c>
      <c r="AA59" s="19">
        <v>5140.018</v>
      </c>
      <c r="AB59" s="19">
        <v>29.706</v>
      </c>
      <c r="AC59" s="19">
        <v>3.6070000000000002</v>
      </c>
      <c r="AD59" s="19">
        <v>0</v>
      </c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</row>
    <row r="60" spans="1:1024" ht="15" customHeight="1">
      <c r="A60" s="52"/>
      <c r="B60" s="5">
        <v>18</v>
      </c>
      <c r="C60">
        <f t="shared" si="0"/>
        <v>5135.8890000000001</v>
      </c>
      <c r="D60" s="23">
        <v>5.3659999999999997</v>
      </c>
      <c r="E60">
        <f t="shared" si="1"/>
        <v>0.126</v>
      </c>
      <c r="F60">
        <f t="shared" si="2"/>
        <v>0</v>
      </c>
      <c r="G60">
        <v>5137.12</v>
      </c>
      <c r="H60">
        <v>9.1080000000000005</v>
      </c>
      <c r="I60">
        <v>1.0209999999999999</v>
      </c>
      <c r="J60" s="6">
        <v>0</v>
      </c>
      <c r="K60">
        <v>5138.2250000000004</v>
      </c>
      <c r="L60">
        <v>12.829000000000001</v>
      </c>
      <c r="M60">
        <v>1.286</v>
      </c>
      <c r="N60" s="6">
        <v>0</v>
      </c>
      <c r="O60">
        <v>5139.1639999999998</v>
      </c>
      <c r="P60">
        <v>17.079999999999998</v>
      </c>
      <c r="Q60">
        <v>1.948</v>
      </c>
      <c r="R60" s="6">
        <v>0</v>
      </c>
      <c r="S60">
        <v>5138.4629999999997</v>
      </c>
      <c r="T60">
        <v>20.655999999999999</v>
      </c>
      <c r="U60">
        <v>2.794</v>
      </c>
      <c r="V60" s="6">
        <v>0</v>
      </c>
      <c r="W60">
        <v>5139.3580000000002</v>
      </c>
      <c r="X60">
        <v>25.038</v>
      </c>
      <c r="Y60">
        <v>2.76</v>
      </c>
      <c r="Z60" s="6">
        <v>0</v>
      </c>
      <c r="AA60" s="19">
        <v>5139.57</v>
      </c>
      <c r="AB60" s="19">
        <v>30.442</v>
      </c>
      <c r="AC60" s="19">
        <v>5.5110000000000001</v>
      </c>
      <c r="AD60" s="19">
        <v>0</v>
      </c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</row>
    <row r="61" spans="1:1024" ht="15" customHeight="1">
      <c r="A61" s="52"/>
      <c r="B61" s="5">
        <v>19</v>
      </c>
      <c r="C61">
        <f t="shared" si="0"/>
        <v>5135.7449999999999</v>
      </c>
      <c r="D61" s="23">
        <v>5.3490000000000002</v>
      </c>
      <c r="E61">
        <f t="shared" si="1"/>
        <v>0.107</v>
      </c>
      <c r="F61">
        <f t="shared" si="2"/>
        <v>0</v>
      </c>
      <c r="G61">
        <v>5137.7370000000001</v>
      </c>
      <c r="H61">
        <v>9.0719999999999992</v>
      </c>
      <c r="I61">
        <v>1.097</v>
      </c>
      <c r="J61" s="6">
        <v>0</v>
      </c>
      <c r="K61">
        <v>5137.4799999999996</v>
      </c>
      <c r="L61">
        <v>13.451000000000001</v>
      </c>
      <c r="M61">
        <v>1.5760000000000001</v>
      </c>
      <c r="N61" s="6">
        <v>0</v>
      </c>
      <c r="O61">
        <v>5138.4520000000002</v>
      </c>
      <c r="P61">
        <v>18.184999999999999</v>
      </c>
      <c r="Q61">
        <v>2.7040000000000002</v>
      </c>
      <c r="R61" s="6">
        <v>0</v>
      </c>
      <c r="S61">
        <v>5138.5439999999999</v>
      </c>
      <c r="T61">
        <v>21.344000000000001</v>
      </c>
      <c r="U61">
        <v>2.1419999999999999</v>
      </c>
      <c r="V61" s="6">
        <v>0</v>
      </c>
      <c r="W61">
        <v>5139.7619999999997</v>
      </c>
      <c r="X61">
        <v>26.423999999999999</v>
      </c>
      <c r="Y61">
        <v>3.1070000000000002</v>
      </c>
      <c r="Z61" s="6">
        <v>0</v>
      </c>
      <c r="AA61" s="19">
        <v>5139.7979999999998</v>
      </c>
      <c r="AB61" s="19">
        <v>36.317</v>
      </c>
      <c r="AC61" s="19">
        <v>7.2619999999999996</v>
      </c>
      <c r="AD61" s="19">
        <v>0</v>
      </c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</row>
    <row r="62" spans="1:1024" ht="15" customHeight="1">
      <c r="A62" s="52"/>
      <c r="B62" s="5">
        <v>20</v>
      </c>
      <c r="C62">
        <f t="shared" si="0"/>
        <v>5135.1360000000004</v>
      </c>
      <c r="D62" s="23">
        <v>5.3529999999999998</v>
      </c>
      <c r="E62">
        <f t="shared" si="1"/>
        <v>6.9000000000000006E-2</v>
      </c>
      <c r="F62">
        <f t="shared" si="2"/>
        <v>0</v>
      </c>
      <c r="G62">
        <v>5138.04</v>
      </c>
      <c r="H62">
        <v>8.891</v>
      </c>
      <c r="I62">
        <v>1.151</v>
      </c>
      <c r="J62" s="6">
        <v>0</v>
      </c>
      <c r="K62">
        <v>5138.6170000000002</v>
      </c>
      <c r="L62">
        <v>13.175000000000001</v>
      </c>
      <c r="M62">
        <v>1.4219999999999999</v>
      </c>
      <c r="N62" s="6">
        <v>0</v>
      </c>
      <c r="O62">
        <v>5139.2340000000004</v>
      </c>
      <c r="P62">
        <v>17.372</v>
      </c>
      <c r="Q62">
        <v>1.909</v>
      </c>
      <c r="R62" s="6">
        <v>0</v>
      </c>
      <c r="S62">
        <v>5138.509</v>
      </c>
      <c r="T62">
        <v>21.811</v>
      </c>
      <c r="U62">
        <v>3.0910000000000002</v>
      </c>
      <c r="V62" s="6">
        <v>0</v>
      </c>
      <c r="W62">
        <v>5139.0780000000004</v>
      </c>
      <c r="X62">
        <v>27.495000000000001</v>
      </c>
      <c r="Y62">
        <v>5.4089999999999998</v>
      </c>
      <c r="Z62" s="6">
        <v>0</v>
      </c>
      <c r="AA62" s="19">
        <v>5139.4690000000001</v>
      </c>
      <c r="AB62" s="19">
        <v>31.952999999999999</v>
      </c>
      <c r="AC62" s="19">
        <v>5.8929999999999998</v>
      </c>
      <c r="AD62" s="19">
        <v>0</v>
      </c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</row>
    <row r="63" spans="1:1024" ht="15" customHeight="1">
      <c r="A63" s="52"/>
      <c r="B63" s="5">
        <v>21</v>
      </c>
      <c r="C63">
        <f t="shared" si="0"/>
        <v>5135.1229999999996</v>
      </c>
      <c r="D63" s="23">
        <v>5.375</v>
      </c>
      <c r="E63">
        <f t="shared" si="1"/>
        <v>7.4999999999999997E-2</v>
      </c>
      <c r="F63">
        <f t="shared" si="2"/>
        <v>0</v>
      </c>
      <c r="G63">
        <v>5138.2129999999997</v>
      </c>
      <c r="H63">
        <v>8.9380000000000006</v>
      </c>
      <c r="I63">
        <v>0.99099999999999999</v>
      </c>
      <c r="J63" s="6">
        <v>0</v>
      </c>
      <c r="K63">
        <v>5138.308</v>
      </c>
      <c r="L63">
        <v>13.077</v>
      </c>
      <c r="M63">
        <v>1.542</v>
      </c>
      <c r="N63" s="6">
        <v>0</v>
      </c>
      <c r="O63">
        <v>5138.9120000000003</v>
      </c>
      <c r="P63">
        <v>16.553999999999998</v>
      </c>
      <c r="Q63">
        <v>2.2309999999999999</v>
      </c>
      <c r="R63" s="6">
        <v>0</v>
      </c>
      <c r="S63">
        <v>5138.4030000000002</v>
      </c>
      <c r="T63">
        <v>21.434999999999999</v>
      </c>
      <c r="U63">
        <v>2.3860000000000001</v>
      </c>
      <c r="V63" s="6">
        <v>0</v>
      </c>
      <c r="W63">
        <v>5139.107</v>
      </c>
      <c r="X63">
        <v>27.056000000000001</v>
      </c>
      <c r="Y63">
        <v>4.5830000000000002</v>
      </c>
      <c r="Z63" s="6">
        <v>0</v>
      </c>
      <c r="AA63" s="19">
        <v>5140.0129999999999</v>
      </c>
      <c r="AB63" s="19">
        <v>30.779</v>
      </c>
      <c r="AC63" s="19">
        <v>5.8570000000000002</v>
      </c>
      <c r="AD63" s="19">
        <v>0</v>
      </c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</row>
    <row r="64" spans="1:1024" ht="15" customHeight="1">
      <c r="A64" s="52"/>
      <c r="B64" s="5">
        <v>22</v>
      </c>
      <c r="C64">
        <f t="shared" si="0"/>
        <v>5135.067</v>
      </c>
      <c r="D64" s="23">
        <v>5.3849999999999998</v>
      </c>
      <c r="E64">
        <f t="shared" si="1"/>
        <v>6.7000000000000004E-2</v>
      </c>
      <c r="F64">
        <f t="shared" si="2"/>
        <v>0</v>
      </c>
      <c r="G64">
        <v>5138.7529999999997</v>
      </c>
      <c r="H64">
        <v>9.0150000000000006</v>
      </c>
      <c r="I64">
        <v>0.83799999999999997</v>
      </c>
      <c r="J64" s="6">
        <v>0</v>
      </c>
      <c r="K64">
        <v>5139.08</v>
      </c>
      <c r="L64">
        <v>13.644</v>
      </c>
      <c r="M64">
        <v>1.591</v>
      </c>
      <c r="N64" s="6">
        <v>0</v>
      </c>
      <c r="O64">
        <v>5138.5320000000002</v>
      </c>
      <c r="P64">
        <v>16.614999999999998</v>
      </c>
      <c r="Q64">
        <v>1.7210000000000001</v>
      </c>
      <c r="R64" s="6">
        <v>0</v>
      </c>
      <c r="S64">
        <v>5138.2330000000002</v>
      </c>
      <c r="T64">
        <v>20.335999999999999</v>
      </c>
      <c r="U64">
        <v>3.0910000000000002</v>
      </c>
      <c r="V64" s="6">
        <v>0</v>
      </c>
      <c r="W64">
        <v>5139.3019999999997</v>
      </c>
      <c r="X64">
        <v>26.04</v>
      </c>
      <c r="Y64">
        <v>3.3675999999999999</v>
      </c>
      <c r="Z64" s="6">
        <v>0</v>
      </c>
      <c r="AA64" s="19">
        <v>5138.835</v>
      </c>
      <c r="AB64" s="19">
        <v>30.858000000000001</v>
      </c>
      <c r="AC64" s="19">
        <v>5.1369999999999996</v>
      </c>
      <c r="AD64" s="19">
        <v>0</v>
      </c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</row>
    <row r="65" spans="1:46" ht="15" customHeight="1">
      <c r="A65" s="52"/>
      <c r="B65" s="5">
        <v>23</v>
      </c>
      <c r="C65">
        <f t="shared" si="0"/>
        <v>5135.3149999999996</v>
      </c>
      <c r="D65" s="23">
        <v>5.3840000000000003</v>
      </c>
      <c r="E65">
        <f t="shared" si="1"/>
        <v>6.6000000000000003E-2</v>
      </c>
      <c r="F65">
        <f t="shared" si="2"/>
        <v>0</v>
      </c>
      <c r="G65">
        <v>5137.8029999999999</v>
      </c>
      <c r="H65">
        <v>10.856</v>
      </c>
      <c r="I65">
        <v>1.163</v>
      </c>
      <c r="J65" s="6">
        <v>0</v>
      </c>
      <c r="K65">
        <v>5138.4979999999996</v>
      </c>
      <c r="L65">
        <v>16.917999999999999</v>
      </c>
      <c r="M65">
        <v>1.8520000000000001</v>
      </c>
      <c r="N65" s="6">
        <v>0</v>
      </c>
      <c r="O65">
        <v>5139.1890000000003</v>
      </c>
      <c r="P65">
        <v>16.544</v>
      </c>
      <c r="Q65">
        <v>1.86</v>
      </c>
      <c r="R65" s="6">
        <v>0</v>
      </c>
      <c r="S65">
        <v>5138.5649999999996</v>
      </c>
      <c r="T65">
        <v>21.577000000000002</v>
      </c>
      <c r="U65">
        <v>2.8210000000000002</v>
      </c>
      <c r="V65" s="6">
        <v>0</v>
      </c>
      <c r="W65">
        <v>5138.3450000000003</v>
      </c>
      <c r="X65">
        <v>26.41</v>
      </c>
      <c r="Y65">
        <v>4.399</v>
      </c>
      <c r="Z65" s="6">
        <v>0</v>
      </c>
      <c r="AA65" s="19">
        <v>5139.326</v>
      </c>
      <c r="AB65" s="19">
        <v>30.701000000000001</v>
      </c>
      <c r="AC65" s="19">
        <v>5.2370000000000001</v>
      </c>
      <c r="AD65" s="19">
        <v>0</v>
      </c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</row>
    <row r="66" spans="1:46" ht="15" customHeight="1">
      <c r="A66" s="52"/>
      <c r="B66" s="5">
        <v>24</v>
      </c>
      <c r="C66">
        <f t="shared" si="0"/>
        <v>5135.5969999999998</v>
      </c>
      <c r="D66" s="23">
        <v>5.3840000000000003</v>
      </c>
      <c r="E66">
        <f t="shared" si="1"/>
        <v>8.2000000000000003E-2</v>
      </c>
      <c r="F66">
        <f t="shared" si="2"/>
        <v>0</v>
      </c>
      <c r="G66">
        <v>5137.973</v>
      </c>
      <c r="H66">
        <v>9.9570000000000007</v>
      </c>
      <c r="I66">
        <v>1.734</v>
      </c>
      <c r="J66" s="6">
        <v>0</v>
      </c>
      <c r="K66">
        <v>5139.0619999999999</v>
      </c>
      <c r="L66">
        <v>14.99</v>
      </c>
      <c r="M66">
        <v>2.6059999999999999</v>
      </c>
      <c r="N66" s="6">
        <v>0</v>
      </c>
      <c r="O66">
        <v>5139.58</v>
      </c>
      <c r="P66">
        <v>17.343</v>
      </c>
      <c r="Q66">
        <v>1.3560000000000001</v>
      </c>
      <c r="R66" s="6">
        <v>0</v>
      </c>
      <c r="S66" s="23">
        <v>5138.9219999999996</v>
      </c>
      <c r="T66" s="23">
        <v>23.053000000000001</v>
      </c>
      <c r="U66" s="23">
        <v>4.1440000000000001</v>
      </c>
      <c r="V66" s="29">
        <v>0</v>
      </c>
      <c r="W66">
        <v>5138.7979999999998</v>
      </c>
      <c r="X66">
        <v>25.128</v>
      </c>
      <c r="Y66">
        <v>2.6520000000000001</v>
      </c>
      <c r="Z66" s="6">
        <v>0</v>
      </c>
      <c r="AA66" s="19">
        <v>5140.0020000000004</v>
      </c>
      <c r="AB66" s="19">
        <v>30.295000000000002</v>
      </c>
      <c r="AC66" s="19">
        <v>4.6139999999999999</v>
      </c>
      <c r="AD66" s="19">
        <v>0</v>
      </c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</row>
    <row r="67" spans="1:46" ht="15" customHeight="1">
      <c r="A67" s="52"/>
      <c r="B67" s="5">
        <v>25</v>
      </c>
      <c r="C67">
        <f t="shared" si="0"/>
        <v>5136.62</v>
      </c>
      <c r="D67" s="23">
        <v>5.37</v>
      </c>
      <c r="E67">
        <f t="shared" si="1"/>
        <v>0.14599999999999999</v>
      </c>
      <c r="F67">
        <f t="shared" si="2"/>
        <v>0</v>
      </c>
      <c r="G67">
        <v>5137.674</v>
      </c>
      <c r="H67">
        <v>9.657</v>
      </c>
      <c r="I67">
        <v>1.9239999999999999</v>
      </c>
      <c r="J67" s="6">
        <v>0</v>
      </c>
      <c r="K67">
        <v>5137.442</v>
      </c>
      <c r="L67">
        <v>13.657</v>
      </c>
      <c r="M67">
        <v>1.8320000000000001</v>
      </c>
      <c r="N67" s="6">
        <v>0</v>
      </c>
      <c r="O67">
        <v>5138.9669999999996</v>
      </c>
      <c r="P67">
        <v>16.667999999999999</v>
      </c>
      <c r="Q67">
        <v>2.0350000000000001</v>
      </c>
      <c r="R67" s="6">
        <v>0</v>
      </c>
      <c r="S67">
        <v>5138.9350000000004</v>
      </c>
      <c r="T67">
        <v>22.47</v>
      </c>
      <c r="U67">
        <v>3.1269999999999998</v>
      </c>
      <c r="V67" s="6">
        <v>0</v>
      </c>
      <c r="W67">
        <v>5139.0649999999996</v>
      </c>
      <c r="X67">
        <v>26.276</v>
      </c>
      <c r="Y67">
        <v>3.8570000000000002</v>
      </c>
      <c r="Z67" s="6">
        <v>0</v>
      </c>
      <c r="AA67" s="19">
        <v>5140.0529999999999</v>
      </c>
      <c r="AB67" s="19">
        <v>46.076999999999998</v>
      </c>
      <c r="AC67" s="19">
        <v>5.4569999999999999</v>
      </c>
      <c r="AD67" s="19">
        <v>0</v>
      </c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</row>
    <row r="68" spans="1:46" ht="15" customHeight="1">
      <c r="A68" s="52"/>
      <c r="B68" s="5">
        <v>26</v>
      </c>
      <c r="C68">
        <f t="shared" si="0"/>
        <v>5135.4170000000004</v>
      </c>
      <c r="D68" s="23">
        <v>5.3609999999999998</v>
      </c>
      <c r="E68">
        <f t="shared" si="1"/>
        <v>7.9000000000000001E-2</v>
      </c>
      <c r="F68">
        <f t="shared" si="2"/>
        <v>0</v>
      </c>
      <c r="G68">
        <v>5138.25</v>
      </c>
      <c r="H68">
        <v>11.038</v>
      </c>
      <c r="I68">
        <v>1.4079999999999999</v>
      </c>
      <c r="J68" s="6">
        <v>0</v>
      </c>
      <c r="K68">
        <v>5138.3580000000002</v>
      </c>
      <c r="L68">
        <v>13.090999999999999</v>
      </c>
      <c r="M68">
        <v>1.379</v>
      </c>
      <c r="N68" s="6">
        <v>0</v>
      </c>
      <c r="O68">
        <v>5137.857</v>
      </c>
      <c r="P68">
        <v>17.722000000000001</v>
      </c>
      <c r="Q68">
        <v>2.0680000000000001</v>
      </c>
      <c r="R68" s="6">
        <v>0</v>
      </c>
      <c r="S68">
        <v>5139.1239999999998</v>
      </c>
      <c r="T68">
        <v>21.869</v>
      </c>
      <c r="U68">
        <v>2.3279999999999998</v>
      </c>
      <c r="V68" s="6">
        <v>0</v>
      </c>
      <c r="W68">
        <v>5139.732</v>
      </c>
      <c r="X68">
        <v>25.88</v>
      </c>
      <c r="Y68">
        <v>3.1230000000000002</v>
      </c>
      <c r="Z68" s="6">
        <v>0</v>
      </c>
      <c r="AA68" s="19">
        <v>5139.4989999999998</v>
      </c>
      <c r="AB68" s="19">
        <v>39.802999999999997</v>
      </c>
      <c r="AC68" s="19">
        <v>3.0760000000000001</v>
      </c>
      <c r="AD68" s="19">
        <v>0</v>
      </c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</row>
    <row r="69" spans="1:46" ht="15" customHeight="1">
      <c r="A69" s="52"/>
      <c r="B69" s="5">
        <v>27</v>
      </c>
      <c r="C69">
        <f t="shared" si="0"/>
        <v>5136.7049999999999</v>
      </c>
      <c r="D69" s="23">
        <v>5.3479999999999999</v>
      </c>
      <c r="E69">
        <f t="shared" si="1"/>
        <v>0.154</v>
      </c>
      <c r="F69">
        <f t="shared" si="2"/>
        <v>0</v>
      </c>
      <c r="G69">
        <v>5138.165</v>
      </c>
      <c r="H69">
        <v>9.32</v>
      </c>
      <c r="I69">
        <v>1.4350000000000001</v>
      </c>
      <c r="J69" s="6">
        <v>0</v>
      </c>
      <c r="K69">
        <v>5138.152</v>
      </c>
      <c r="L69">
        <v>13.651</v>
      </c>
      <c r="M69">
        <v>1.843</v>
      </c>
      <c r="N69" s="6">
        <v>0</v>
      </c>
      <c r="O69">
        <v>5137.3190000000004</v>
      </c>
      <c r="P69">
        <v>17.783999999999999</v>
      </c>
      <c r="Q69">
        <v>3.04</v>
      </c>
      <c r="R69" s="6">
        <v>0</v>
      </c>
      <c r="S69" s="23">
        <v>5138.7259999999997</v>
      </c>
      <c r="T69">
        <v>25.212</v>
      </c>
      <c r="U69">
        <v>4.2880000000000003</v>
      </c>
      <c r="V69" s="6">
        <v>0</v>
      </c>
      <c r="W69">
        <v>5139.1530000000002</v>
      </c>
      <c r="X69">
        <v>25.779</v>
      </c>
      <c r="Y69">
        <v>3.0449999999999999</v>
      </c>
      <c r="Z69" s="6">
        <v>0</v>
      </c>
      <c r="AA69" s="19">
        <v>5140.3860000000004</v>
      </c>
      <c r="AB69" s="19">
        <v>39.277999999999999</v>
      </c>
      <c r="AC69" s="19">
        <v>2.74</v>
      </c>
      <c r="AD69" s="19">
        <v>0</v>
      </c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</row>
    <row r="70" spans="1:46" ht="15" customHeight="1">
      <c r="A70" s="52"/>
      <c r="B70" s="5">
        <v>28</v>
      </c>
      <c r="C70">
        <f t="shared" si="0"/>
        <v>5136.2190000000001</v>
      </c>
      <c r="D70" s="23">
        <v>5.3929999999999998</v>
      </c>
      <c r="E70">
        <f t="shared" si="1"/>
        <v>0.121</v>
      </c>
      <c r="F70">
        <f t="shared" si="2"/>
        <v>0</v>
      </c>
      <c r="G70">
        <v>5138.4219999999996</v>
      </c>
      <c r="H70">
        <v>8.9990000000000006</v>
      </c>
      <c r="I70">
        <v>1.0469999999999999</v>
      </c>
      <c r="J70" s="6">
        <v>0</v>
      </c>
      <c r="K70">
        <v>5138.38</v>
      </c>
      <c r="L70">
        <v>12.760999999999999</v>
      </c>
      <c r="M70">
        <v>1.5609999999999999</v>
      </c>
      <c r="N70" s="6">
        <v>0</v>
      </c>
      <c r="O70">
        <v>5138.4690000000001</v>
      </c>
      <c r="P70">
        <v>17.707999999999998</v>
      </c>
      <c r="Q70">
        <v>2.6269999999999998</v>
      </c>
      <c r="R70" s="6">
        <v>0</v>
      </c>
      <c r="S70">
        <v>5138.5829999999996</v>
      </c>
      <c r="T70">
        <v>21.908999999999999</v>
      </c>
      <c r="U70">
        <v>3.214</v>
      </c>
      <c r="V70" s="6">
        <v>0</v>
      </c>
      <c r="W70">
        <v>5138.9290000000001</v>
      </c>
      <c r="X70">
        <v>26.780999999999999</v>
      </c>
      <c r="Y70">
        <v>4.367</v>
      </c>
      <c r="Z70" s="6">
        <v>0</v>
      </c>
      <c r="AA70" s="19">
        <v>5138.6589999999997</v>
      </c>
      <c r="AB70" s="19">
        <v>31.388999999999999</v>
      </c>
      <c r="AC70" s="19">
        <v>3.823</v>
      </c>
      <c r="AD70" s="19">
        <v>0</v>
      </c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</row>
    <row r="71" spans="1:46" ht="15" customHeight="1">
      <c r="A71" s="52"/>
      <c r="B71" s="5">
        <v>29</v>
      </c>
      <c r="C71">
        <f t="shared" si="0"/>
        <v>5135.2560000000003</v>
      </c>
      <c r="D71" s="23">
        <v>5.3639999999999999</v>
      </c>
      <c r="E71">
        <f t="shared" si="1"/>
        <v>7.1999999999999995E-2</v>
      </c>
      <c r="F71">
        <f t="shared" si="2"/>
        <v>0</v>
      </c>
      <c r="G71">
        <v>5137.3860000000004</v>
      </c>
      <c r="H71">
        <v>9.3339999999999996</v>
      </c>
      <c r="I71">
        <v>1.171</v>
      </c>
      <c r="J71" s="6">
        <v>0</v>
      </c>
      <c r="K71">
        <v>5138.37</v>
      </c>
      <c r="L71">
        <v>12.866</v>
      </c>
      <c r="M71">
        <v>1.0249999999999999</v>
      </c>
      <c r="N71" s="6">
        <v>0</v>
      </c>
      <c r="O71">
        <v>5137.9440000000004</v>
      </c>
      <c r="P71">
        <v>17.364000000000001</v>
      </c>
      <c r="Q71">
        <v>1.5960000000000001</v>
      </c>
      <c r="R71" s="6">
        <v>0</v>
      </c>
      <c r="S71">
        <v>5138.5829999999996</v>
      </c>
      <c r="T71">
        <v>21.908999999999999</v>
      </c>
      <c r="U71">
        <v>3.214</v>
      </c>
      <c r="V71" s="6">
        <v>0</v>
      </c>
      <c r="W71">
        <v>5138.6450000000004</v>
      </c>
      <c r="X71">
        <v>27.547999999999998</v>
      </c>
      <c r="Y71">
        <v>5.8280000000000003</v>
      </c>
      <c r="Z71" s="6">
        <v>0</v>
      </c>
      <c r="AA71" s="19">
        <v>5138.7849999999999</v>
      </c>
      <c r="AB71" s="19">
        <v>30.815000000000001</v>
      </c>
      <c r="AC71" s="19">
        <v>4.8280000000000003</v>
      </c>
      <c r="AD71" s="19">
        <v>0</v>
      </c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</row>
    <row r="72" spans="1:46" ht="15" customHeight="1">
      <c r="A72" s="52"/>
      <c r="B72" s="5">
        <v>30</v>
      </c>
      <c r="C72">
        <f t="shared" si="0"/>
        <v>5136.192</v>
      </c>
      <c r="D72" s="23">
        <v>5.3490000000000002</v>
      </c>
      <c r="E72">
        <f t="shared" si="1"/>
        <v>0.111</v>
      </c>
      <c r="F72">
        <f t="shared" si="2"/>
        <v>0</v>
      </c>
      <c r="G72">
        <v>5136.6859999999997</v>
      </c>
      <c r="H72">
        <v>8.9410000000000007</v>
      </c>
      <c r="I72">
        <v>0.80100000000000005</v>
      </c>
      <c r="J72" s="6">
        <v>0</v>
      </c>
      <c r="K72">
        <v>5137.8869999999997</v>
      </c>
      <c r="L72">
        <v>13.657</v>
      </c>
      <c r="M72">
        <v>1.82</v>
      </c>
      <c r="N72" s="6">
        <v>0</v>
      </c>
      <c r="O72">
        <v>5138.3580000000002</v>
      </c>
      <c r="P72">
        <v>18.875</v>
      </c>
      <c r="Q72">
        <v>4.54</v>
      </c>
      <c r="R72" s="6">
        <v>0</v>
      </c>
      <c r="S72">
        <v>5139.0839999999998</v>
      </c>
      <c r="T72">
        <v>22.352</v>
      </c>
      <c r="U72">
        <v>3.0339999999999998</v>
      </c>
      <c r="V72" s="6">
        <v>0</v>
      </c>
      <c r="W72">
        <v>5139.0649999999996</v>
      </c>
      <c r="X72">
        <v>25.94</v>
      </c>
      <c r="Y72">
        <v>3.823</v>
      </c>
      <c r="Z72" s="6">
        <v>0</v>
      </c>
      <c r="AA72" s="19">
        <v>5139.58</v>
      </c>
      <c r="AB72" s="19">
        <v>30.024000000000001</v>
      </c>
      <c r="AC72" s="19">
        <v>3.8860000000000001</v>
      </c>
      <c r="AD72" s="19">
        <v>0</v>
      </c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</row>
    <row r="73" spans="1:46" ht="15" customHeight="1">
      <c r="B73"/>
      <c r="C73"/>
      <c r="D73"/>
      <c r="E73"/>
      <c r="F73" s="6"/>
      <c r="G73"/>
      <c r="H73"/>
      <c r="I73"/>
      <c r="J73" s="6"/>
      <c r="K73"/>
      <c r="L73"/>
      <c r="M73"/>
      <c r="N73" s="6"/>
      <c r="O73"/>
      <c r="P73"/>
      <c r="Q73"/>
      <c r="R73" s="6"/>
      <c r="S73"/>
      <c r="T73"/>
      <c r="U73"/>
      <c r="V73" s="6"/>
      <c r="W73"/>
      <c r="X73"/>
      <c r="Y73"/>
      <c r="Z73" s="6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</row>
    <row r="74" spans="1:46">
      <c r="A74" s="18" t="s">
        <v>19</v>
      </c>
      <c r="C74" s="1">
        <f t="shared" ref="C74:AD74" si="3">ROUNDUP(AVERAGE(C43:C72),3)</f>
        <v>5135.8190000000004</v>
      </c>
      <c r="D74" s="1">
        <f t="shared" si="3"/>
        <v>5.3710000000000004</v>
      </c>
      <c r="E74" s="1">
        <f t="shared" si="3"/>
        <v>0.10100000000000001</v>
      </c>
      <c r="F74" s="1">
        <f t="shared" si="3"/>
        <v>0</v>
      </c>
      <c r="G74" s="1">
        <f t="shared" si="3"/>
        <v>5137.5940000000001</v>
      </c>
      <c r="H74" s="1">
        <f t="shared" si="3"/>
        <v>9.4309999999999992</v>
      </c>
      <c r="I74" s="1">
        <f t="shared" si="3"/>
        <v>1.1289999999999998</v>
      </c>
      <c r="J74" s="1">
        <f t="shared" si="3"/>
        <v>0</v>
      </c>
      <c r="K74" s="1">
        <f t="shared" si="3"/>
        <v>5138.0940000000001</v>
      </c>
      <c r="L74" s="1">
        <f t="shared" si="3"/>
        <v>13.863</v>
      </c>
      <c r="M74" s="1">
        <f t="shared" si="3"/>
        <v>1.6060000000000001</v>
      </c>
      <c r="N74" s="1">
        <f t="shared" si="3"/>
        <v>0</v>
      </c>
      <c r="O74" s="1">
        <f t="shared" si="3"/>
        <v>5138.5050000000001</v>
      </c>
      <c r="P74" s="1">
        <f t="shared" si="3"/>
        <v>17.874000000000002</v>
      </c>
      <c r="Q74" s="1">
        <f t="shared" si="3"/>
        <v>2.3479999999999999</v>
      </c>
      <c r="R74" s="1">
        <f t="shared" si="3"/>
        <v>0</v>
      </c>
      <c r="S74" s="1">
        <f t="shared" si="3"/>
        <v>5138.5450000000001</v>
      </c>
      <c r="T74" s="1">
        <f t="shared" si="3"/>
        <v>21.873000000000001</v>
      </c>
      <c r="U74" s="1">
        <f t="shared" si="3"/>
        <v>3.161</v>
      </c>
      <c r="V74" s="1">
        <f t="shared" si="3"/>
        <v>0</v>
      </c>
      <c r="W74" s="1">
        <f t="shared" si="3"/>
        <v>5139.0619999999999</v>
      </c>
      <c r="X74" s="1">
        <f t="shared" si="3"/>
        <v>26.433</v>
      </c>
      <c r="Y74" s="1">
        <f t="shared" si="3"/>
        <v>4.016</v>
      </c>
      <c r="Z74" s="1">
        <f t="shared" si="3"/>
        <v>0</v>
      </c>
      <c r="AA74" s="1">
        <f t="shared" si="3"/>
        <v>5139.75</v>
      </c>
      <c r="AB74" s="1">
        <f t="shared" si="3"/>
        <v>32.838999999999999</v>
      </c>
      <c r="AC74" s="1">
        <f t="shared" si="3"/>
        <v>4.7310000000000008</v>
      </c>
      <c r="AD74" s="1">
        <f t="shared" si="3"/>
        <v>0</v>
      </c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</row>
    <row r="75" spans="1:46" ht="15" customHeight="1"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</row>
    <row r="76" spans="1:46" ht="15" customHeight="1"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</row>
    <row r="77" spans="1:46" ht="15" customHeight="1"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</row>
    <row r="78" spans="1:46" ht="15" customHeight="1"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</row>
    <row r="79" spans="1:46" ht="15" customHeight="1"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</row>
    <row r="80" spans="1:46" ht="15" customHeight="1"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</row>
    <row r="81" spans="19:46" ht="15" customHeight="1"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</row>
    <row r="82" spans="19:46" ht="15" customHeight="1"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</row>
    <row r="83" spans="19:46" ht="15" customHeight="1"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</row>
    <row r="84" spans="19:46" ht="15" customHeight="1"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</row>
    <row r="85" spans="19:46" ht="15" customHeight="1"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</row>
    <row r="86" spans="19:46" ht="15" customHeight="1"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</row>
    <row r="87" spans="19:46" ht="15" customHeight="1"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</row>
    <row r="88" spans="19:46" ht="15" customHeight="1"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</row>
    <row r="89" spans="19:46" ht="15" customHeight="1"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</row>
    <row r="90" spans="19:46" ht="15" customHeight="1"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</row>
    <row r="91" spans="19:46" ht="15" customHeight="1"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</row>
    <row r="92" spans="19:46" ht="15" customHeight="1"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</row>
    <row r="93" spans="19:46" ht="15" customHeight="1"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</row>
    <row r="94" spans="19:46" ht="15" customHeight="1"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</row>
    <row r="95" spans="19:46" ht="15" customHeight="1"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</row>
    <row r="96" spans="19:46" ht="15" customHeight="1"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</row>
    <row r="97" spans="19:46" ht="15" customHeight="1"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</row>
    <row r="98" spans="19:46" ht="15" customHeight="1"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</row>
    <row r="99" spans="19:46" ht="15" customHeight="1"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</row>
    <row r="100" spans="19:46" ht="15" customHeight="1"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</row>
    <row r="101" spans="19:46" ht="15" customHeight="1"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</row>
    <row r="102" spans="19:46" ht="15" customHeight="1"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</row>
    <row r="103" spans="19:46" ht="15" customHeight="1"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</row>
    <row r="104" spans="19:46" ht="15" customHeight="1"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</row>
    <row r="105" spans="19:46" ht="15" customHeight="1"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</row>
    <row r="106" spans="19:46" ht="15" customHeight="1"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</row>
    <row r="107" spans="19:46" ht="15" customHeight="1"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</row>
    <row r="108" spans="19:46" ht="15" customHeight="1"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</row>
    <row r="109" spans="19:46" ht="15" customHeight="1"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</row>
    <row r="110" spans="19:46" ht="15" customHeight="1"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</row>
    <row r="111" spans="19:46" ht="15" customHeight="1"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</row>
    <row r="112" spans="19:46" ht="15" customHeight="1"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</row>
    <row r="113" spans="19:46" ht="15" customHeight="1"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</row>
    <row r="114" spans="19:46" ht="15" customHeight="1"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</row>
    <row r="115" spans="19:46" ht="15" customHeight="1"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</row>
    <row r="116" spans="19:46" ht="15" customHeight="1"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</row>
    <row r="117" spans="19:46" ht="15" customHeight="1"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</row>
    <row r="118" spans="19:46" ht="15" customHeight="1"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</row>
    <row r="119" spans="19:46" ht="15" customHeight="1"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</row>
    <row r="120" spans="19:46" ht="15" customHeight="1"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</row>
    <row r="121" spans="19:46" ht="15" customHeight="1"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</row>
    <row r="122" spans="19:46" ht="15" customHeight="1"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</row>
    <row r="123" spans="19:46" ht="15" customHeight="1"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</row>
    <row r="124" spans="19:46" ht="15" customHeight="1"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</row>
    <row r="125" spans="19:46" ht="15" customHeight="1"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</row>
    <row r="126" spans="19:46" ht="15" customHeight="1"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</row>
    <row r="127" spans="19:46" ht="15" customHeight="1"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</row>
    <row r="128" spans="19:46" ht="15" customHeight="1"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</row>
    <row r="129" spans="19:46" ht="15" customHeight="1"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</row>
    <row r="130" spans="19:46" ht="15" customHeight="1"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</row>
    <row r="131" spans="19:46" ht="15" customHeight="1"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</row>
    <row r="132" spans="19:46" ht="15" customHeight="1"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</row>
    <row r="133" spans="19:46" ht="15" customHeight="1"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</row>
    <row r="134" spans="19:46" ht="15" customHeight="1"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</row>
    <row r="135" spans="19:46" ht="15" customHeight="1"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</row>
    <row r="136" spans="19:46" ht="15" customHeight="1"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</row>
    <row r="137" spans="19:46" ht="15" customHeight="1"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</row>
    <row r="138" spans="19:46" ht="15" customHeight="1"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</row>
    <row r="139" spans="19:46" ht="15" customHeight="1"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</row>
    <row r="140" spans="19:46" ht="15" customHeight="1"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</row>
    <row r="141" spans="19:46" ht="15" customHeight="1"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</row>
    <row r="142" spans="19:46" ht="15" customHeight="1"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</row>
    <row r="143" spans="19:46" ht="15" customHeight="1"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</row>
    <row r="144" spans="19:46" ht="15" customHeight="1"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</row>
    <row r="145" spans="19:46" ht="15" customHeight="1"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</row>
    <row r="146" spans="19:46" ht="15" customHeight="1"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</row>
    <row r="147" spans="19:46" ht="15" customHeight="1"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</row>
    <row r="148" spans="19:46" ht="15" customHeight="1"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</row>
    <row r="149" spans="19:46" ht="15" customHeight="1"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</row>
    <row r="150" spans="19:46" ht="15" customHeight="1"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</row>
    <row r="151" spans="19:46" ht="15" customHeight="1"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</row>
    <row r="152" spans="19:46" ht="15" customHeight="1"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</row>
    <row r="153" spans="19:46" ht="15" customHeight="1"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</row>
    <row r="154" spans="19:46" ht="15" customHeight="1"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</row>
    <row r="155" spans="19:46" ht="15" customHeight="1"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</row>
    <row r="156" spans="19:46" ht="15" customHeight="1"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</row>
    <row r="157" spans="19:46" ht="15" customHeight="1"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</row>
    <row r="158" spans="19:46" ht="15" customHeight="1"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</row>
    <row r="159" spans="19:46" ht="15" customHeight="1"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</row>
    <row r="160" spans="19:46" ht="15" customHeight="1"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</row>
    <row r="161" spans="19:46" ht="15" customHeight="1"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</row>
    <row r="162" spans="19:46" ht="15" customHeight="1"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</row>
    <row r="163" spans="19:46" ht="15" customHeight="1"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</row>
    <row r="164" spans="19:46" ht="15" customHeight="1"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</row>
    <row r="165" spans="19:46" ht="15" customHeight="1"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</row>
    <row r="166" spans="19:46" ht="15" customHeight="1"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</row>
    <row r="167" spans="19:46" ht="15" customHeight="1"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</row>
    <row r="168" spans="19:46" ht="15" customHeight="1"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</row>
    <row r="169" spans="19:46" ht="15" customHeight="1"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</row>
    <row r="170" spans="19:46" ht="15" customHeight="1"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</row>
    <row r="171" spans="19:46" ht="15" customHeight="1"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</row>
    <row r="172" spans="19:46" ht="15" customHeight="1"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</row>
    <row r="173" spans="19:46" ht="15" customHeight="1"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</row>
    <row r="174" spans="19:46" ht="15" customHeight="1"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</row>
    <row r="175" spans="19:46" ht="15" customHeight="1"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</row>
    <row r="176" spans="19:46" ht="15" customHeight="1"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</row>
    <row r="177" spans="19:46" ht="15" customHeight="1"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</row>
    <row r="178" spans="19:46" ht="15" customHeight="1"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</row>
    <row r="179" spans="19:46" ht="15" customHeight="1"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</row>
    <row r="180" spans="19:46" ht="15" customHeight="1"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</row>
    <row r="181" spans="19:46" ht="15" customHeight="1"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</row>
    <row r="182" spans="19:46" ht="15" customHeight="1"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</row>
    <row r="183" spans="19:46" ht="15" customHeight="1"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</row>
    <row r="184" spans="19:46" ht="15" customHeight="1"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</row>
    <row r="185" spans="19:46" ht="15" customHeight="1"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</row>
    <row r="186" spans="19:46" ht="15" customHeight="1"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</row>
    <row r="187" spans="19:46" ht="15" customHeight="1"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</row>
    <row r="188" spans="19:46" ht="15" customHeight="1"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</row>
    <row r="189" spans="19:46" ht="15" customHeight="1"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</row>
    <row r="190" spans="19:46" ht="15" customHeight="1"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</row>
    <row r="191" spans="19:46" ht="15" customHeight="1"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</row>
    <row r="192" spans="19:46" ht="15" customHeight="1"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</row>
    <row r="193" spans="19:46" ht="15" customHeight="1"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</row>
    <row r="194" spans="19:46" ht="15" customHeight="1"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</row>
    <row r="195" spans="19:46" ht="15" customHeight="1"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</row>
    <row r="196" spans="19:46" ht="15" customHeight="1"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</row>
    <row r="197" spans="19:46" ht="15" customHeight="1"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</row>
    <row r="198" spans="19:46" ht="15" customHeight="1"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</row>
    <row r="199" spans="19:46" ht="15" customHeight="1"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</row>
    <row r="200" spans="19:46" ht="15" customHeight="1"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</row>
    <row r="201" spans="19:46" ht="15" customHeight="1"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</row>
    <row r="202" spans="19:46" ht="15" customHeight="1"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</row>
    <row r="203" spans="19:46" ht="15" customHeight="1"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</row>
    <row r="204" spans="19:46" ht="15" customHeight="1"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</row>
    <row r="205" spans="19:46" ht="15" customHeight="1"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</row>
    <row r="206" spans="19:46" ht="15" customHeight="1"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</row>
    <row r="207" spans="19:46" ht="15" customHeight="1"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</row>
    <row r="208" spans="19:46" ht="15" customHeight="1"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</row>
    <row r="209" spans="19:46" ht="15" customHeight="1"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</row>
    <row r="210" spans="19:46" ht="15" customHeight="1"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</row>
    <row r="211" spans="19:46" ht="15" customHeight="1"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</row>
    <row r="212" spans="19:46" ht="15" customHeight="1"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</row>
    <row r="213" spans="19:46" ht="15" customHeight="1"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</row>
    <row r="214" spans="19:46" ht="15" customHeight="1"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</row>
    <row r="215" spans="19:46" ht="15" customHeight="1"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</row>
    <row r="216" spans="19:46" ht="15" customHeight="1"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</row>
    <row r="217" spans="19:46" ht="15" customHeight="1"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</row>
    <row r="218" spans="19:46" ht="15" customHeight="1"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</row>
    <row r="219" spans="19:46" ht="15" customHeight="1"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</row>
    <row r="220" spans="19:46" ht="15" customHeight="1"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</row>
    <row r="221" spans="19:46" ht="15" customHeight="1"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</row>
    <row r="222" spans="19:46" ht="15" customHeight="1"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</row>
    <row r="223" spans="19:46" ht="15" customHeight="1"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</row>
    <row r="224" spans="19:46" ht="15" customHeight="1"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</row>
    <row r="225" spans="19:46" ht="15" customHeight="1"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</row>
    <row r="226" spans="19:46" ht="15" customHeight="1"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</row>
    <row r="227" spans="19:46" ht="15" customHeight="1"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</row>
    <row r="228" spans="19:46" ht="15" customHeight="1"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</row>
    <row r="229" spans="19:46" ht="15" customHeight="1"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</row>
    <row r="230" spans="19:46" ht="15" customHeight="1"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</row>
    <row r="231" spans="19:46" ht="15" customHeight="1"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</row>
    <row r="232" spans="19:46" ht="15" customHeight="1"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</row>
    <row r="233" spans="19:46" ht="15" customHeight="1"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</row>
    <row r="234" spans="19:46" ht="15" customHeight="1"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</row>
    <row r="235" spans="19:46" ht="15" customHeight="1"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</row>
    <row r="236" spans="19:46" ht="15" customHeight="1"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</row>
    <row r="237" spans="19:46" ht="15" customHeight="1"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</row>
    <row r="238" spans="19:46" ht="15" customHeight="1"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</row>
    <row r="239" spans="19:46" ht="15" customHeight="1"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</row>
    <row r="240" spans="19:46" ht="15" customHeight="1"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</row>
    <row r="241" spans="19:46" ht="15" customHeight="1"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</row>
    <row r="242" spans="19:46" ht="15" customHeight="1"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</row>
    <row r="243" spans="19:46" ht="15" customHeight="1"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</row>
    <row r="244" spans="19:46" ht="15" customHeight="1"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</row>
    <row r="245" spans="19:46" ht="15" customHeight="1"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</row>
    <row r="246" spans="19:46" ht="15" customHeight="1"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</row>
    <row r="247" spans="19:46" ht="15" customHeight="1"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</row>
    <row r="248" spans="19:46" ht="15" customHeight="1"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</row>
    <row r="249" spans="19:46" ht="15" customHeight="1"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</row>
    <row r="250" spans="19:46" ht="15" customHeight="1"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</row>
    <row r="251" spans="19:46" ht="15" customHeight="1"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</row>
    <row r="252" spans="19:46" ht="15" customHeight="1"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</row>
    <row r="253" spans="19:46" ht="15" customHeight="1"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</row>
    <row r="254" spans="19:46" ht="15" customHeight="1"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</row>
    <row r="255" spans="19:46" ht="15" customHeight="1"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</row>
    <row r="256" spans="19:46" ht="15" customHeight="1"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</row>
    <row r="257" spans="19:46" ht="15" customHeight="1"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</row>
    <row r="258" spans="19:46" ht="15" customHeight="1"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</row>
    <row r="259" spans="19:46" ht="15" customHeight="1"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</row>
    <row r="260" spans="19:46" ht="15" customHeight="1"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</row>
    <row r="261" spans="19:46" ht="15" customHeight="1"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</row>
    <row r="262" spans="19:46" ht="15" customHeight="1"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</row>
    <row r="263" spans="19:46" ht="15" customHeight="1"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</row>
    <row r="264" spans="19:46" ht="15" customHeight="1"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</row>
    <row r="265" spans="19:46" ht="15" customHeight="1"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</row>
    <row r="266" spans="19:46" ht="15" customHeight="1"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</row>
    <row r="267" spans="19:46" ht="15" customHeight="1"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</row>
    <row r="268" spans="19:46" ht="15" customHeight="1"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</row>
    <row r="269" spans="19:46" ht="15" customHeight="1"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</row>
    <row r="270" spans="19:46" ht="15" customHeight="1"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</row>
    <row r="271" spans="19:46" ht="15" customHeight="1"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</row>
    <row r="272" spans="19:46" ht="15" customHeight="1"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</row>
    <row r="273" spans="19:46" ht="15" customHeight="1"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</row>
    <row r="274" spans="19:46" ht="15" customHeight="1"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</row>
    <row r="275" spans="19:46" ht="15" customHeight="1"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</row>
    <row r="276" spans="19:46" ht="15" customHeight="1"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</row>
    <row r="277" spans="19:46" ht="15" customHeight="1"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</row>
    <row r="278" spans="19:46" ht="15" customHeight="1"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</row>
    <row r="279" spans="19:46" ht="15" customHeight="1"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</row>
    <row r="280" spans="19:46" ht="15" customHeight="1"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</row>
    <row r="281" spans="19:46" ht="15" customHeight="1"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</row>
    <row r="282" spans="19:46" ht="15" customHeight="1"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</row>
    <row r="283" spans="19:46" ht="15" customHeight="1"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</row>
    <row r="284" spans="19:46" ht="15" customHeight="1"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</row>
    <row r="285" spans="19:46" ht="15" customHeight="1"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</row>
    <row r="286" spans="19:46" ht="15" customHeight="1"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</row>
    <row r="287" spans="19:46" ht="15" customHeight="1"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</row>
    <row r="288" spans="19:46" ht="15" customHeight="1"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</row>
    <row r="289" spans="19:46" ht="15" customHeight="1"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</row>
    <row r="290" spans="19:46" ht="15" customHeight="1"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</row>
    <row r="291" spans="19:46" ht="15" customHeight="1"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</row>
    <row r="292" spans="19:46" ht="15" customHeight="1"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</row>
    <row r="293" spans="19:46" ht="15" customHeight="1"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</row>
    <row r="294" spans="19:46" ht="15" customHeight="1"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</row>
    <row r="295" spans="19:46" ht="15" customHeight="1"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</row>
    <row r="296" spans="19:46" ht="15" customHeight="1"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</row>
    <row r="297" spans="19:46" ht="15" customHeight="1"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</row>
    <row r="298" spans="19:46" ht="15" customHeight="1"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</row>
    <row r="299" spans="19:46" ht="15" customHeight="1"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</row>
    <row r="300" spans="19:46" ht="15" customHeight="1"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</row>
    <row r="301" spans="19:46" ht="15" customHeight="1"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</row>
    <row r="302" spans="19:46" ht="15" customHeight="1"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</row>
    <row r="303" spans="19:46" ht="15" customHeight="1"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</row>
    <row r="304" spans="19:46" ht="15" customHeight="1"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</row>
    <row r="305" spans="19:46" ht="15" customHeight="1"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</row>
    <row r="306" spans="19:46" ht="15" customHeight="1"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</row>
    <row r="307" spans="19:46" ht="15" customHeight="1"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</row>
    <row r="308" spans="19:46" ht="15" customHeight="1"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</row>
    <row r="309" spans="19:46" ht="15" customHeight="1"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</row>
    <row r="310" spans="19:46" ht="15" customHeight="1"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</row>
    <row r="311" spans="19:46" ht="15" customHeight="1"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</row>
    <row r="312" spans="19:46" ht="15" customHeight="1"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</row>
    <row r="313" spans="19:46" ht="15" customHeight="1"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</row>
    <row r="314" spans="19:46" ht="15" customHeight="1"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</row>
    <row r="315" spans="19:46" ht="15" customHeight="1"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</row>
    <row r="316" spans="19:46" ht="15" customHeight="1"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</row>
    <row r="317" spans="19:46" ht="15" customHeight="1"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</row>
    <row r="318" spans="19:46" ht="15" customHeight="1"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</row>
    <row r="319" spans="19:46" ht="15" customHeight="1"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</row>
    <row r="320" spans="19:46" ht="15" customHeight="1"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</row>
    <row r="321" spans="19:46" ht="15" customHeight="1"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</row>
    <row r="322" spans="19:46" ht="15" customHeight="1"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</row>
    <row r="323" spans="19:46" ht="15" customHeight="1"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</row>
    <row r="324" spans="19:46" ht="15" customHeight="1"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</row>
    <row r="325" spans="19:46" ht="15" customHeight="1"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</row>
    <row r="326" spans="19:46" ht="15" customHeight="1"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</row>
    <row r="327" spans="19:46" ht="15" customHeight="1"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</row>
    <row r="328" spans="19:46" ht="15" customHeight="1"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</row>
    <row r="329" spans="19:46" ht="15" customHeight="1"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</row>
    <row r="330" spans="19:46" ht="15" customHeight="1"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</row>
    <row r="331" spans="19:46" ht="15" customHeight="1"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</row>
    <row r="332" spans="19:46" ht="15" customHeight="1"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</row>
    <row r="333" spans="19:46" ht="15" customHeight="1"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</row>
    <row r="334" spans="19:46" ht="15" customHeight="1"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</row>
    <row r="335" spans="19:46" ht="15" customHeight="1"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</row>
    <row r="336" spans="19:46" ht="15" customHeight="1"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</row>
    <row r="337" spans="19:46" ht="15" customHeight="1"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</row>
    <row r="338" spans="19:46" ht="15" customHeight="1"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</row>
    <row r="339" spans="19:46" ht="15" customHeight="1"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</row>
    <row r="340" spans="19:46" ht="15" customHeight="1"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</row>
    <row r="341" spans="19:46" ht="15" customHeight="1"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</row>
    <row r="342" spans="19:46" ht="15" customHeight="1"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</row>
    <row r="343" spans="19:46" ht="15" customHeight="1"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</row>
    <row r="344" spans="19:46" ht="15" customHeight="1"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</row>
    <row r="345" spans="19:46" ht="15" customHeight="1"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</row>
    <row r="346" spans="19:46" ht="15" customHeight="1"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</row>
    <row r="347" spans="19:46" ht="15" customHeight="1"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</row>
    <row r="348" spans="19:46" ht="15" customHeight="1"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</row>
    <row r="349" spans="19:46" ht="15" customHeight="1"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</row>
    <row r="350" spans="19:46" ht="15" customHeight="1"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</row>
    <row r="351" spans="19:46" ht="15" customHeight="1"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</row>
    <row r="352" spans="19:46" ht="15" customHeight="1"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</row>
    <row r="353" spans="19:46" ht="15" customHeight="1"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</row>
    <row r="354" spans="19:46" ht="15" customHeight="1"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</row>
    <row r="355" spans="19:46" ht="15" customHeight="1"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</row>
    <row r="356" spans="19:46" ht="15" customHeight="1"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</row>
    <row r="357" spans="19:46" ht="15" customHeight="1"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</row>
    <row r="358" spans="19:46" ht="15" customHeight="1"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</row>
    <row r="359" spans="19:46" ht="15" customHeight="1"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</row>
    <row r="360" spans="19:46" ht="15" customHeight="1"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</row>
    <row r="361" spans="19:46" ht="15" customHeight="1"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</row>
    <row r="362" spans="19:46" ht="15" customHeight="1"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  <c r="AR362" s="19"/>
      <c r="AS362" s="19"/>
      <c r="AT362" s="19"/>
    </row>
    <row r="363" spans="19:46" ht="15" customHeight="1"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</row>
    <row r="364" spans="19:46" ht="15" customHeight="1"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</row>
    <row r="365" spans="19:46" ht="15" customHeight="1"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</row>
    <row r="366" spans="19:46" ht="15" customHeight="1"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</row>
    <row r="367" spans="19:46" ht="15" customHeight="1"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</row>
    <row r="368" spans="19:46" ht="15" customHeight="1"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</row>
    <row r="369" spans="19:46" ht="15" customHeight="1"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</row>
    <row r="370" spans="19:46" ht="15" customHeight="1"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</row>
    <row r="371" spans="19:46" ht="15" customHeight="1"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</row>
    <row r="372" spans="19:46" ht="15" customHeight="1"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</row>
    <row r="373" spans="19:46" ht="15" customHeight="1"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</row>
    <row r="374" spans="19:46" ht="15" customHeight="1"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</row>
    <row r="375" spans="19:46" ht="15" customHeight="1"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</row>
    <row r="376" spans="19:46" ht="15" customHeight="1"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</row>
    <row r="377" spans="19:46" ht="15" customHeight="1"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</row>
    <row r="378" spans="19:46" ht="15" customHeight="1"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</row>
    <row r="379" spans="19:46" ht="15" customHeight="1"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</row>
    <row r="380" spans="19:46" ht="15" customHeight="1"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</row>
    <row r="381" spans="19:46" ht="15" customHeight="1"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</row>
    <row r="382" spans="19:46" ht="15" customHeight="1"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</row>
    <row r="383" spans="19:46" ht="15" customHeight="1"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</row>
    <row r="384" spans="19:46" ht="15" customHeight="1"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</row>
    <row r="385" spans="19:46" ht="15" customHeight="1"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</row>
    <row r="386" spans="19:46" ht="15" customHeight="1"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</row>
    <row r="387" spans="19:46" ht="15" customHeight="1"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</row>
    <row r="388" spans="19:46" ht="15" customHeight="1"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</row>
    <row r="389" spans="19:46" ht="15" customHeight="1"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</row>
    <row r="390" spans="19:46" ht="15" customHeight="1"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</row>
    <row r="391" spans="19:46" ht="15" customHeight="1"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</row>
    <row r="392" spans="19:46" ht="15" customHeight="1"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</row>
    <row r="393" spans="19:46" ht="15" customHeight="1"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</row>
    <row r="394" spans="19:46" ht="15" customHeight="1"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</row>
    <row r="395" spans="19:46" ht="15" customHeight="1"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</row>
    <row r="396" spans="19:46" ht="15" customHeight="1"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</row>
    <row r="397" spans="19:46" ht="15" customHeight="1"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</row>
    <row r="398" spans="19:46" ht="15" customHeight="1"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  <c r="AR398" s="19"/>
      <c r="AS398" s="19"/>
      <c r="AT398" s="19"/>
    </row>
    <row r="399" spans="19:46" ht="15" customHeight="1"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</row>
    <row r="400" spans="19:46" ht="15" customHeight="1"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</row>
    <row r="401" spans="19:46" ht="15" customHeight="1"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</row>
    <row r="402" spans="19:46" ht="15" customHeight="1"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19"/>
      <c r="AT402" s="19"/>
    </row>
    <row r="403" spans="19:46" ht="15" customHeight="1"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</row>
    <row r="404" spans="19:46" ht="15" customHeight="1"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</row>
    <row r="405" spans="19:46" ht="15" customHeight="1"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</row>
    <row r="406" spans="19:46" ht="15" customHeight="1"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19"/>
      <c r="AT406" s="19"/>
    </row>
    <row r="407" spans="19:46" ht="15" customHeight="1"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</row>
    <row r="408" spans="19:46" ht="15" customHeight="1"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</row>
    <row r="409" spans="19:46" ht="15" customHeight="1"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</row>
    <row r="410" spans="19:46" ht="15" customHeight="1"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  <c r="AR410" s="19"/>
      <c r="AS410" s="19"/>
      <c r="AT410" s="19"/>
    </row>
    <row r="411" spans="19:46" ht="15" customHeight="1"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</row>
    <row r="412" spans="19:46" ht="15" customHeight="1"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</row>
    <row r="413" spans="19:46" ht="15" customHeight="1"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</row>
    <row r="414" spans="19:46" ht="15" customHeight="1"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19"/>
      <c r="AT414" s="19"/>
    </row>
    <row r="415" spans="19:46" ht="15" customHeight="1"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</row>
    <row r="416" spans="19:46" ht="15" customHeight="1"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</row>
    <row r="417" spans="19:46" ht="15" customHeight="1"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</row>
    <row r="418" spans="19:46" ht="15" customHeight="1"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</row>
    <row r="419" spans="19:46" ht="15" customHeight="1"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</row>
    <row r="420" spans="19:46" ht="15" customHeight="1"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</row>
    <row r="421" spans="19:46" ht="15" customHeight="1"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</row>
    <row r="422" spans="19:46" ht="15" customHeight="1"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</row>
    <row r="423" spans="19:46" ht="15" customHeight="1"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</row>
    <row r="424" spans="19:46" ht="15" customHeight="1"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</row>
    <row r="425" spans="19:46" ht="15" customHeight="1"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</row>
    <row r="426" spans="19:46" ht="15" customHeight="1"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  <c r="AR426" s="19"/>
      <c r="AS426" s="19"/>
      <c r="AT426" s="19"/>
    </row>
    <row r="427" spans="19:46" ht="15" customHeight="1"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</row>
    <row r="428" spans="19:46" ht="15" customHeight="1"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</row>
    <row r="429" spans="19:46" ht="15" customHeight="1"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</row>
    <row r="430" spans="19:46" ht="15" customHeight="1"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  <c r="AR430" s="19"/>
      <c r="AS430" s="19"/>
      <c r="AT430" s="19"/>
    </row>
    <row r="431" spans="19:46" ht="15" customHeight="1"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</row>
    <row r="432" spans="19:46" ht="15" customHeight="1"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</row>
    <row r="433" spans="19:46" ht="15" customHeight="1"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</row>
    <row r="434" spans="19:46" ht="15" customHeight="1"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  <c r="AR434" s="19"/>
      <c r="AS434" s="19"/>
      <c r="AT434" s="19"/>
    </row>
    <row r="435" spans="19:46" ht="15" customHeight="1"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</row>
    <row r="436" spans="19:46" ht="15" customHeight="1"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</row>
    <row r="437" spans="19:46" ht="15" customHeight="1"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</row>
    <row r="438" spans="19:46" ht="15" customHeight="1"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  <c r="AR438" s="19"/>
      <c r="AS438" s="19"/>
      <c r="AT438" s="19"/>
    </row>
    <row r="439" spans="19:46" ht="15" customHeight="1"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</row>
    <row r="440" spans="19:46" ht="15" customHeight="1"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</row>
    <row r="441" spans="19:46" ht="15" customHeight="1"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</row>
    <row r="442" spans="19:46" ht="15" customHeight="1"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  <c r="AR442" s="19"/>
      <c r="AS442" s="19"/>
      <c r="AT442" s="19"/>
    </row>
    <row r="443" spans="19:46" ht="15" customHeight="1"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</row>
    <row r="444" spans="19:46" ht="15" customHeight="1"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</row>
    <row r="445" spans="19:46" ht="15" customHeight="1"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</row>
    <row r="446" spans="19:46" ht="15" customHeight="1"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  <c r="AR446" s="19"/>
      <c r="AS446" s="19"/>
      <c r="AT446" s="19"/>
    </row>
    <row r="447" spans="19:46" ht="15" customHeight="1"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</row>
    <row r="448" spans="19:46" ht="15" customHeight="1"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</row>
    <row r="449" spans="19:46" ht="15" customHeight="1"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</row>
    <row r="450" spans="19:46" ht="15" customHeight="1"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  <c r="AR450" s="19"/>
      <c r="AS450" s="19"/>
      <c r="AT450" s="19"/>
    </row>
    <row r="451" spans="19:46" ht="15" customHeight="1"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</row>
    <row r="452" spans="19:46" ht="15" customHeight="1"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</row>
    <row r="453" spans="19:46" ht="15" customHeight="1"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</row>
    <row r="454" spans="19:46" ht="15" customHeight="1"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  <c r="AR454" s="19"/>
      <c r="AS454" s="19"/>
      <c r="AT454" s="19"/>
    </row>
    <row r="455" spans="19:46" ht="15" customHeight="1"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</row>
    <row r="456" spans="19:46" ht="15" customHeight="1"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</row>
    <row r="457" spans="19:46" ht="15" customHeight="1"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</row>
    <row r="458" spans="19:46" ht="15" customHeight="1"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  <c r="AR458" s="19"/>
      <c r="AS458" s="19"/>
      <c r="AT458" s="19"/>
    </row>
    <row r="459" spans="19:46" ht="15" customHeight="1"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</row>
    <row r="460" spans="19:46" ht="15" customHeight="1"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</row>
    <row r="461" spans="19:46" ht="15" customHeight="1"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</row>
    <row r="462" spans="19:46" ht="15" customHeight="1"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</row>
    <row r="463" spans="19:46" ht="15" customHeight="1"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</row>
    <row r="464" spans="19:46" ht="15" customHeight="1"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</row>
    <row r="465" spans="19:46" ht="15" customHeight="1"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</row>
    <row r="466" spans="19:46" ht="15" customHeight="1"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</row>
    <row r="467" spans="19:46" ht="15" customHeight="1"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</row>
    <row r="468" spans="19:46" ht="15" customHeight="1"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</row>
    <row r="469" spans="19:46" ht="15" customHeight="1"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</row>
    <row r="470" spans="19:46" ht="15" customHeight="1"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  <c r="AR470" s="19"/>
      <c r="AS470" s="19"/>
      <c r="AT470" s="19"/>
    </row>
    <row r="471" spans="19:46" ht="15" customHeight="1"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</row>
    <row r="472" spans="19:46" ht="15" customHeight="1"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</row>
    <row r="473" spans="19:46" ht="15" customHeight="1"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</row>
    <row r="474" spans="19:46" ht="15" customHeight="1"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  <c r="AR474" s="19"/>
      <c r="AS474" s="19"/>
      <c r="AT474" s="19"/>
    </row>
    <row r="475" spans="19:46" ht="15" customHeight="1"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</row>
    <row r="476" spans="19:46" ht="15" customHeight="1"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</row>
    <row r="477" spans="19:46" ht="15" customHeight="1"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</row>
    <row r="478" spans="19:46" ht="15" customHeight="1"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  <c r="AR478" s="19"/>
      <c r="AS478" s="19"/>
      <c r="AT478" s="19"/>
    </row>
    <row r="479" spans="19:46" ht="15" customHeight="1"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  <c r="AR479" s="19"/>
      <c r="AS479" s="19"/>
      <c r="AT479" s="19"/>
    </row>
    <row r="480" spans="19:46" ht="15" customHeight="1"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  <c r="AR480" s="19"/>
      <c r="AS480" s="19"/>
      <c r="AT480" s="19"/>
    </row>
    <row r="481" spans="19:46" ht="15" customHeight="1"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  <c r="AR481" s="19"/>
      <c r="AS481" s="19"/>
      <c r="AT481" s="19"/>
    </row>
    <row r="482" spans="19:46" ht="15" customHeight="1"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  <c r="AP482" s="19"/>
      <c r="AQ482" s="19"/>
      <c r="AR482" s="19"/>
      <c r="AS482" s="19"/>
      <c r="AT482" s="19"/>
    </row>
    <row r="483" spans="19:46" ht="15" customHeight="1"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  <c r="AR483" s="19"/>
      <c r="AS483" s="19"/>
      <c r="AT483" s="19"/>
    </row>
    <row r="484" spans="19:46" ht="15" customHeight="1"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  <c r="AR484" s="19"/>
      <c r="AS484" s="19"/>
      <c r="AT484" s="19"/>
    </row>
    <row r="485" spans="19:46" ht="15" customHeight="1"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  <c r="AR485" s="19"/>
      <c r="AS485" s="19"/>
      <c r="AT485" s="19"/>
    </row>
    <row r="486" spans="19:46" ht="15" customHeight="1"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  <c r="AP486" s="19"/>
      <c r="AQ486" s="19"/>
      <c r="AR486" s="19"/>
      <c r="AS486" s="19"/>
      <c r="AT486" s="19"/>
    </row>
    <row r="487" spans="19:46" ht="15" customHeight="1"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  <c r="AR487" s="19"/>
      <c r="AS487" s="19"/>
      <c r="AT487" s="19"/>
    </row>
    <row r="488" spans="19:46" ht="15" customHeight="1"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  <c r="AR488" s="19"/>
      <c r="AS488" s="19"/>
      <c r="AT488" s="19"/>
    </row>
    <row r="489" spans="19:46" ht="15" customHeight="1"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  <c r="AR489" s="19"/>
      <c r="AS489" s="19"/>
      <c r="AT489" s="19"/>
    </row>
    <row r="490" spans="19:46" ht="15" customHeight="1"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  <c r="AO490" s="19"/>
      <c r="AP490" s="19"/>
      <c r="AQ490" s="19"/>
      <c r="AR490" s="19"/>
      <c r="AS490" s="19"/>
      <c r="AT490" s="19"/>
    </row>
    <row r="491" spans="19:46" ht="15" customHeight="1"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  <c r="AR491" s="19"/>
      <c r="AS491" s="19"/>
      <c r="AT491" s="19"/>
    </row>
    <row r="492" spans="19:46" ht="15" customHeight="1"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  <c r="AR492" s="19"/>
      <c r="AS492" s="19"/>
      <c r="AT492" s="19"/>
    </row>
    <row r="493" spans="19:46" ht="15" customHeight="1"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19"/>
      <c r="AT493" s="19"/>
    </row>
    <row r="494" spans="19:46" ht="15" customHeight="1"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19"/>
      <c r="AE494" s="19"/>
      <c r="AF494" s="19"/>
      <c r="AG494" s="19"/>
      <c r="AH494" s="19"/>
      <c r="AI494" s="19"/>
      <c r="AJ494" s="19"/>
      <c r="AK494" s="19"/>
      <c r="AL494" s="19"/>
      <c r="AM494" s="19"/>
      <c r="AN494" s="19"/>
      <c r="AO494" s="19"/>
      <c r="AP494" s="19"/>
      <c r="AQ494" s="19"/>
      <c r="AR494" s="19"/>
      <c r="AS494" s="19"/>
      <c r="AT494" s="19"/>
    </row>
    <row r="495" spans="19:46" ht="15" customHeight="1"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  <c r="AP495" s="19"/>
      <c r="AQ495" s="19"/>
      <c r="AR495" s="19"/>
      <c r="AS495" s="19"/>
      <c r="AT495" s="19"/>
    </row>
    <row r="496" spans="19:46" ht="15" customHeight="1"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  <c r="AO496" s="19"/>
      <c r="AP496" s="19"/>
      <c r="AQ496" s="19"/>
      <c r="AR496" s="19"/>
      <c r="AS496" s="19"/>
      <c r="AT496" s="19"/>
    </row>
    <row r="497" spans="19:46" ht="15" customHeight="1"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  <c r="AO497" s="19"/>
      <c r="AP497" s="19"/>
      <c r="AQ497" s="19"/>
      <c r="AR497" s="19"/>
      <c r="AS497" s="19"/>
      <c r="AT497" s="19"/>
    </row>
    <row r="498" spans="19:46" ht="15" customHeight="1"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19"/>
      <c r="AE498" s="19"/>
      <c r="AF498" s="19"/>
      <c r="AG498" s="19"/>
      <c r="AH498" s="19"/>
      <c r="AI498" s="19"/>
      <c r="AJ498" s="19"/>
      <c r="AK498" s="19"/>
      <c r="AL498" s="19"/>
      <c r="AM498" s="19"/>
      <c r="AN498" s="19"/>
      <c r="AO498" s="19"/>
      <c r="AP498" s="19"/>
      <c r="AQ498" s="19"/>
      <c r="AR498" s="19"/>
      <c r="AS498" s="19"/>
      <c r="AT498" s="19"/>
    </row>
    <row r="499" spans="19:46" ht="15" customHeight="1"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  <c r="AP499" s="19"/>
      <c r="AQ499" s="19"/>
      <c r="AR499" s="19"/>
      <c r="AS499" s="19"/>
      <c r="AT499" s="19"/>
    </row>
    <row r="500" spans="19:46" ht="15" customHeight="1"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  <c r="AO500" s="19"/>
      <c r="AP500" s="19"/>
      <c r="AQ500" s="19"/>
      <c r="AR500" s="19"/>
      <c r="AS500" s="19"/>
      <c r="AT500" s="19"/>
    </row>
    <row r="501" spans="19:46" ht="15" customHeight="1"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  <c r="AP501" s="19"/>
      <c r="AQ501" s="19"/>
      <c r="AR501" s="19"/>
      <c r="AS501" s="19"/>
      <c r="AT501" s="19"/>
    </row>
    <row r="502" spans="19:46" ht="15" customHeight="1"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19"/>
      <c r="AE502" s="19"/>
      <c r="AF502" s="19"/>
      <c r="AG502" s="19"/>
      <c r="AH502" s="19"/>
      <c r="AI502" s="19"/>
      <c r="AJ502" s="19"/>
      <c r="AK502" s="19"/>
      <c r="AL502" s="19"/>
      <c r="AM502" s="19"/>
      <c r="AN502" s="19"/>
      <c r="AO502" s="19"/>
      <c r="AP502" s="19"/>
      <c r="AQ502" s="19"/>
      <c r="AR502" s="19"/>
      <c r="AS502" s="19"/>
      <c r="AT502" s="19"/>
    </row>
    <row r="503" spans="19:46" ht="15" customHeight="1"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  <c r="AO503" s="19"/>
      <c r="AP503" s="19"/>
      <c r="AQ503" s="19"/>
      <c r="AR503" s="19"/>
      <c r="AS503" s="19"/>
      <c r="AT503" s="19"/>
    </row>
    <row r="504" spans="19:46" ht="15" customHeight="1"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  <c r="AP504" s="19"/>
      <c r="AQ504" s="19"/>
      <c r="AR504" s="19"/>
      <c r="AS504" s="19"/>
      <c r="AT504" s="19"/>
    </row>
    <row r="505" spans="19:46" ht="15" customHeight="1"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  <c r="AO505" s="19"/>
      <c r="AP505" s="19"/>
      <c r="AQ505" s="19"/>
      <c r="AR505" s="19"/>
      <c r="AS505" s="19"/>
      <c r="AT505" s="19"/>
    </row>
    <row r="506" spans="19:46" ht="15" customHeight="1"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D506" s="19"/>
      <c r="AE506" s="19"/>
      <c r="AF506" s="19"/>
      <c r="AG506" s="19"/>
      <c r="AH506" s="19"/>
      <c r="AI506" s="19"/>
      <c r="AJ506" s="19"/>
      <c r="AK506" s="19"/>
      <c r="AL506" s="19"/>
      <c r="AM506" s="19"/>
      <c r="AN506" s="19"/>
      <c r="AO506" s="19"/>
      <c r="AP506" s="19"/>
      <c r="AQ506" s="19"/>
      <c r="AR506" s="19"/>
      <c r="AS506" s="19"/>
      <c r="AT506" s="19"/>
    </row>
    <row r="507" spans="19:46" ht="15" customHeight="1"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19"/>
      <c r="AT507" s="19"/>
    </row>
    <row r="508" spans="19:46" ht="15" customHeight="1"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  <c r="AO508" s="19"/>
      <c r="AP508" s="19"/>
      <c r="AQ508" s="19"/>
      <c r="AR508" s="19"/>
      <c r="AS508" s="19"/>
      <c r="AT508" s="19"/>
    </row>
    <row r="509" spans="19:46" ht="15" customHeight="1"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  <c r="AO509" s="19"/>
      <c r="AP509" s="19"/>
      <c r="AQ509" s="19"/>
      <c r="AR509" s="19"/>
      <c r="AS509" s="19"/>
      <c r="AT509" s="19"/>
    </row>
    <row r="510" spans="19:46" ht="15" customHeight="1"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19"/>
      <c r="AE510" s="19"/>
      <c r="AF510" s="19"/>
      <c r="AG510" s="19"/>
      <c r="AH510" s="19"/>
      <c r="AI510" s="19"/>
      <c r="AJ510" s="19"/>
      <c r="AK510" s="19"/>
      <c r="AL510" s="19"/>
      <c r="AM510" s="19"/>
      <c r="AN510" s="19"/>
      <c r="AO510" s="19"/>
      <c r="AP510" s="19"/>
      <c r="AQ510" s="19"/>
      <c r="AR510" s="19"/>
      <c r="AS510" s="19"/>
      <c r="AT510" s="19"/>
    </row>
    <row r="511" spans="19:46" ht="15" customHeight="1"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  <c r="AO511" s="19"/>
      <c r="AP511" s="19"/>
      <c r="AQ511" s="19"/>
      <c r="AR511" s="19"/>
      <c r="AS511" s="19"/>
      <c r="AT511" s="19"/>
    </row>
    <row r="512" spans="19:46" ht="15" customHeight="1"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  <c r="AO512" s="19"/>
      <c r="AP512" s="19"/>
      <c r="AQ512" s="19"/>
      <c r="AR512" s="19"/>
      <c r="AS512" s="19"/>
      <c r="AT512" s="19"/>
    </row>
    <row r="513" spans="19:46" ht="15" customHeight="1"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  <c r="AO513" s="19"/>
      <c r="AP513" s="19"/>
      <c r="AQ513" s="19"/>
      <c r="AR513" s="19"/>
      <c r="AS513" s="19"/>
      <c r="AT513" s="19"/>
    </row>
    <row r="514" spans="19:46" ht="15" customHeight="1"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  <c r="AG514" s="19"/>
      <c r="AH514" s="19"/>
      <c r="AI514" s="19"/>
      <c r="AJ514" s="19"/>
      <c r="AK514" s="19"/>
      <c r="AL514" s="19"/>
      <c r="AM514" s="19"/>
      <c r="AN514" s="19"/>
      <c r="AO514" s="19"/>
      <c r="AP514" s="19"/>
      <c r="AQ514" s="19"/>
      <c r="AR514" s="19"/>
      <c r="AS514" s="19"/>
      <c r="AT514" s="19"/>
    </row>
    <row r="515" spans="19:46" ht="15" customHeight="1"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  <c r="AO515" s="19"/>
      <c r="AP515" s="19"/>
      <c r="AQ515" s="19"/>
      <c r="AR515" s="19"/>
      <c r="AS515" s="19"/>
      <c r="AT515" s="19"/>
    </row>
    <row r="516" spans="19:46" ht="15" customHeight="1"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  <c r="AO516" s="19"/>
      <c r="AP516" s="19"/>
      <c r="AQ516" s="19"/>
      <c r="AR516" s="19"/>
      <c r="AS516" s="19"/>
      <c r="AT516" s="19"/>
    </row>
    <row r="517" spans="19:46" ht="15" customHeight="1"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  <c r="AO517" s="19"/>
      <c r="AP517" s="19"/>
      <c r="AQ517" s="19"/>
      <c r="AR517" s="19"/>
      <c r="AS517" s="19"/>
      <c r="AT517" s="19"/>
    </row>
    <row r="518" spans="19:46" ht="15" customHeight="1"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  <c r="AH518" s="19"/>
      <c r="AI518" s="19"/>
      <c r="AJ518" s="19"/>
      <c r="AK518" s="19"/>
      <c r="AL518" s="19"/>
      <c r="AM518" s="19"/>
      <c r="AN518" s="19"/>
      <c r="AO518" s="19"/>
      <c r="AP518" s="19"/>
      <c r="AQ518" s="19"/>
      <c r="AR518" s="19"/>
      <c r="AS518" s="19"/>
      <c r="AT518" s="19"/>
    </row>
    <row r="519" spans="19:46" ht="15" customHeight="1"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  <c r="AO519" s="19"/>
      <c r="AP519" s="19"/>
      <c r="AQ519" s="19"/>
      <c r="AR519" s="19"/>
      <c r="AS519" s="19"/>
      <c r="AT519" s="19"/>
    </row>
    <row r="520" spans="19:46" ht="15" customHeight="1"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  <c r="AO520" s="19"/>
      <c r="AP520" s="19"/>
      <c r="AQ520" s="19"/>
      <c r="AR520" s="19"/>
      <c r="AS520" s="19"/>
      <c r="AT520" s="19"/>
    </row>
    <row r="521" spans="19:46" ht="15" customHeight="1"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  <c r="AO521" s="19"/>
      <c r="AP521" s="19"/>
      <c r="AQ521" s="19"/>
      <c r="AR521" s="19"/>
      <c r="AS521" s="19"/>
      <c r="AT521" s="19"/>
    </row>
    <row r="522" spans="19:46" ht="15" customHeight="1"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  <c r="AH522" s="19"/>
      <c r="AI522" s="19"/>
      <c r="AJ522" s="19"/>
      <c r="AK522" s="19"/>
      <c r="AL522" s="19"/>
      <c r="AM522" s="19"/>
      <c r="AN522" s="19"/>
      <c r="AO522" s="19"/>
      <c r="AP522" s="19"/>
      <c r="AQ522" s="19"/>
      <c r="AR522" s="19"/>
      <c r="AS522" s="19"/>
      <c r="AT522" s="19"/>
    </row>
    <row r="523" spans="19:46" ht="15" customHeight="1"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  <c r="AO523" s="19"/>
      <c r="AP523" s="19"/>
      <c r="AQ523" s="19"/>
      <c r="AR523" s="19"/>
      <c r="AS523" s="19"/>
      <c r="AT523" s="19"/>
    </row>
    <row r="524" spans="19:46" ht="15" customHeight="1"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  <c r="AO524" s="19"/>
      <c r="AP524" s="19"/>
      <c r="AQ524" s="19"/>
      <c r="AR524" s="19"/>
      <c r="AS524" s="19"/>
      <c r="AT524" s="19"/>
    </row>
    <row r="525" spans="19:46" ht="15" customHeight="1"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  <c r="AO525" s="19"/>
      <c r="AP525" s="19"/>
      <c r="AQ525" s="19"/>
      <c r="AR525" s="19"/>
      <c r="AS525" s="19"/>
      <c r="AT525" s="19"/>
    </row>
    <row r="526" spans="19:46" ht="15" customHeight="1"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  <c r="AH526" s="19"/>
      <c r="AI526" s="19"/>
      <c r="AJ526" s="19"/>
      <c r="AK526" s="19"/>
      <c r="AL526" s="19"/>
      <c r="AM526" s="19"/>
      <c r="AN526" s="19"/>
      <c r="AO526" s="19"/>
      <c r="AP526" s="19"/>
      <c r="AQ526" s="19"/>
      <c r="AR526" s="19"/>
      <c r="AS526" s="19"/>
      <c r="AT526" s="19"/>
    </row>
    <row r="527" spans="19:46" ht="15" customHeight="1"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  <c r="AO527" s="19"/>
      <c r="AP527" s="19"/>
      <c r="AQ527" s="19"/>
      <c r="AR527" s="19"/>
      <c r="AS527" s="19"/>
      <c r="AT527" s="19"/>
    </row>
    <row r="528" spans="19:46" ht="15" customHeight="1"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  <c r="AO528" s="19"/>
      <c r="AP528" s="19"/>
      <c r="AQ528" s="19"/>
      <c r="AR528" s="19"/>
      <c r="AS528" s="19"/>
      <c r="AT528" s="19"/>
    </row>
    <row r="529" spans="19:46" ht="15" customHeight="1"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  <c r="AO529" s="19"/>
      <c r="AP529" s="19"/>
      <c r="AQ529" s="19"/>
      <c r="AR529" s="19"/>
      <c r="AS529" s="19"/>
      <c r="AT529" s="19"/>
    </row>
    <row r="530" spans="19:46" ht="15" customHeight="1"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D530" s="19"/>
      <c r="AE530" s="19"/>
      <c r="AF530" s="19"/>
      <c r="AG530" s="19"/>
      <c r="AH530" s="19"/>
      <c r="AI530" s="19"/>
      <c r="AJ530" s="19"/>
      <c r="AK530" s="19"/>
      <c r="AL530" s="19"/>
      <c r="AM530" s="19"/>
      <c r="AN530" s="19"/>
      <c r="AO530" s="19"/>
      <c r="AP530" s="19"/>
      <c r="AQ530" s="19"/>
      <c r="AR530" s="19"/>
      <c r="AS530" s="19"/>
      <c r="AT530" s="19"/>
    </row>
    <row r="531" spans="19:46" ht="15" customHeight="1"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  <c r="AO531" s="19"/>
      <c r="AP531" s="19"/>
      <c r="AQ531" s="19"/>
      <c r="AR531" s="19"/>
      <c r="AS531" s="19"/>
      <c r="AT531" s="19"/>
    </row>
    <row r="532" spans="19:46" ht="15" customHeight="1"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  <c r="AO532" s="19"/>
      <c r="AP532" s="19"/>
      <c r="AQ532" s="19"/>
      <c r="AR532" s="19"/>
      <c r="AS532" s="19"/>
      <c r="AT532" s="19"/>
    </row>
    <row r="533" spans="19:46" ht="15" customHeight="1"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  <c r="AO533" s="19"/>
      <c r="AP533" s="19"/>
      <c r="AQ533" s="19"/>
      <c r="AR533" s="19"/>
      <c r="AS533" s="19"/>
      <c r="AT533" s="19"/>
    </row>
    <row r="534" spans="19:46" ht="15" customHeight="1"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  <c r="AH534" s="19"/>
      <c r="AI534" s="19"/>
      <c r="AJ534" s="19"/>
      <c r="AK534" s="19"/>
      <c r="AL534" s="19"/>
      <c r="AM534" s="19"/>
      <c r="AN534" s="19"/>
      <c r="AO534" s="19"/>
      <c r="AP534" s="19"/>
      <c r="AQ534" s="19"/>
      <c r="AR534" s="19"/>
      <c r="AS534" s="19"/>
      <c r="AT534" s="19"/>
    </row>
    <row r="535" spans="19:46" ht="15" customHeight="1"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  <c r="AO535" s="19"/>
      <c r="AP535" s="19"/>
      <c r="AQ535" s="19"/>
      <c r="AR535" s="19"/>
      <c r="AS535" s="19"/>
      <c r="AT535" s="19"/>
    </row>
    <row r="536" spans="19:46" ht="15" customHeight="1"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  <c r="AO536" s="19"/>
      <c r="AP536" s="19"/>
      <c r="AQ536" s="19"/>
      <c r="AR536" s="19"/>
      <c r="AS536" s="19"/>
      <c r="AT536" s="19"/>
    </row>
    <row r="537" spans="19:46" ht="15" customHeight="1"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  <c r="AO537" s="19"/>
      <c r="AP537" s="19"/>
      <c r="AQ537" s="19"/>
      <c r="AR537" s="19"/>
      <c r="AS537" s="19"/>
      <c r="AT537" s="19"/>
    </row>
    <row r="538" spans="19:46" ht="15" customHeight="1"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  <c r="AH538" s="19"/>
      <c r="AI538" s="19"/>
      <c r="AJ538" s="19"/>
      <c r="AK538" s="19"/>
      <c r="AL538" s="19"/>
      <c r="AM538" s="19"/>
      <c r="AN538" s="19"/>
      <c r="AO538" s="19"/>
      <c r="AP538" s="19"/>
      <c r="AQ538" s="19"/>
      <c r="AR538" s="19"/>
      <c r="AS538" s="19"/>
      <c r="AT538" s="19"/>
    </row>
    <row r="539" spans="19:46" ht="15" customHeight="1"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  <c r="AO539" s="19"/>
      <c r="AP539" s="19"/>
      <c r="AQ539" s="19"/>
      <c r="AR539" s="19"/>
      <c r="AS539" s="19"/>
      <c r="AT539" s="19"/>
    </row>
    <row r="540" spans="19:46" ht="15" customHeight="1"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  <c r="AO540" s="19"/>
      <c r="AP540" s="19"/>
      <c r="AQ540" s="19"/>
      <c r="AR540" s="19"/>
      <c r="AS540" s="19"/>
      <c r="AT540" s="19"/>
    </row>
    <row r="541" spans="19:46" ht="15" customHeight="1"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  <c r="AO541" s="19"/>
      <c r="AP541" s="19"/>
      <c r="AQ541" s="19"/>
      <c r="AR541" s="19"/>
      <c r="AS541" s="19"/>
      <c r="AT541" s="19"/>
    </row>
    <row r="542" spans="19:46" ht="15" customHeight="1"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D542" s="19"/>
      <c r="AE542" s="19"/>
      <c r="AF542" s="19"/>
      <c r="AG542" s="19"/>
      <c r="AH542" s="19"/>
      <c r="AI542" s="19"/>
      <c r="AJ542" s="19"/>
      <c r="AK542" s="19"/>
      <c r="AL542" s="19"/>
      <c r="AM542" s="19"/>
      <c r="AN542" s="19"/>
      <c r="AO542" s="19"/>
      <c r="AP542" s="19"/>
      <c r="AQ542" s="19"/>
      <c r="AR542" s="19"/>
      <c r="AS542" s="19"/>
      <c r="AT542" s="19"/>
    </row>
    <row r="543" spans="19:46" ht="15" customHeight="1"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  <c r="AO543" s="19"/>
      <c r="AP543" s="19"/>
      <c r="AQ543" s="19"/>
      <c r="AR543" s="19"/>
      <c r="AS543" s="19"/>
      <c r="AT543" s="19"/>
    </row>
    <row r="544" spans="19:46" ht="15" customHeight="1"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  <c r="AO544" s="19"/>
      <c r="AP544" s="19"/>
      <c r="AQ544" s="19"/>
      <c r="AR544" s="19"/>
      <c r="AS544" s="19"/>
      <c r="AT544" s="19"/>
    </row>
    <row r="545" spans="19:46" ht="15" customHeight="1"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  <c r="AO545" s="19"/>
      <c r="AP545" s="19"/>
      <c r="AQ545" s="19"/>
      <c r="AR545" s="19"/>
      <c r="AS545" s="19"/>
      <c r="AT545" s="19"/>
    </row>
    <row r="546" spans="19:46" ht="15" customHeight="1"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  <c r="AH546" s="19"/>
      <c r="AI546" s="19"/>
      <c r="AJ546" s="19"/>
      <c r="AK546" s="19"/>
      <c r="AL546" s="19"/>
      <c r="AM546" s="19"/>
      <c r="AN546" s="19"/>
      <c r="AO546" s="19"/>
      <c r="AP546" s="19"/>
      <c r="AQ546" s="19"/>
      <c r="AR546" s="19"/>
      <c r="AS546" s="19"/>
      <c r="AT546" s="19"/>
    </row>
    <row r="547" spans="19:46" ht="15" customHeight="1"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  <c r="AO547" s="19"/>
      <c r="AP547" s="19"/>
      <c r="AQ547" s="19"/>
      <c r="AR547" s="19"/>
      <c r="AS547" s="19"/>
      <c r="AT547" s="19"/>
    </row>
    <row r="548" spans="19:46" ht="15" customHeight="1"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  <c r="AO548" s="19"/>
      <c r="AP548" s="19"/>
      <c r="AQ548" s="19"/>
      <c r="AR548" s="19"/>
      <c r="AS548" s="19"/>
      <c r="AT548" s="19"/>
    </row>
    <row r="549" spans="19:46" ht="15" customHeight="1"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  <c r="AP549" s="19"/>
      <c r="AQ549" s="19"/>
      <c r="AR549" s="19"/>
      <c r="AS549" s="19"/>
      <c r="AT549" s="19"/>
    </row>
    <row r="550" spans="19:46" ht="15" customHeight="1"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19"/>
      <c r="AE550" s="19"/>
      <c r="AF550" s="19"/>
      <c r="AG550" s="19"/>
      <c r="AH550" s="19"/>
      <c r="AI550" s="19"/>
      <c r="AJ550" s="19"/>
      <c r="AK550" s="19"/>
      <c r="AL550" s="19"/>
      <c r="AM550" s="19"/>
      <c r="AN550" s="19"/>
      <c r="AO550" s="19"/>
      <c r="AP550" s="19"/>
      <c r="AQ550" s="19"/>
      <c r="AR550" s="19"/>
      <c r="AS550" s="19"/>
      <c r="AT550" s="19"/>
    </row>
    <row r="551" spans="19:46" ht="15" customHeight="1"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  <c r="AO551" s="19"/>
      <c r="AP551" s="19"/>
      <c r="AQ551" s="19"/>
      <c r="AR551" s="19"/>
      <c r="AS551" s="19"/>
      <c r="AT551" s="19"/>
    </row>
    <row r="552" spans="19:46" ht="15" customHeight="1"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  <c r="AO552" s="19"/>
      <c r="AP552" s="19"/>
      <c r="AQ552" s="19"/>
      <c r="AR552" s="19"/>
      <c r="AS552" s="19"/>
      <c r="AT552" s="19"/>
    </row>
    <row r="553" spans="19:46" ht="15" customHeight="1"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  <c r="AO553" s="19"/>
      <c r="AP553" s="19"/>
      <c r="AQ553" s="19"/>
      <c r="AR553" s="19"/>
      <c r="AS553" s="19"/>
      <c r="AT553" s="19"/>
    </row>
    <row r="554" spans="19:46" ht="15" customHeight="1"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19"/>
      <c r="AG554" s="19"/>
      <c r="AH554" s="19"/>
      <c r="AI554" s="19"/>
      <c r="AJ554" s="19"/>
      <c r="AK554" s="19"/>
      <c r="AL554" s="19"/>
      <c r="AM554" s="19"/>
      <c r="AN554" s="19"/>
      <c r="AO554" s="19"/>
      <c r="AP554" s="19"/>
      <c r="AQ554" s="19"/>
      <c r="AR554" s="19"/>
      <c r="AS554" s="19"/>
      <c r="AT554" s="19"/>
    </row>
    <row r="555" spans="19:46" ht="15" customHeight="1"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  <c r="AO555" s="19"/>
      <c r="AP555" s="19"/>
      <c r="AQ555" s="19"/>
      <c r="AR555" s="19"/>
      <c r="AS555" s="19"/>
      <c r="AT555" s="19"/>
    </row>
    <row r="556" spans="19:46" ht="15" customHeight="1"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  <c r="AO556" s="19"/>
      <c r="AP556" s="19"/>
      <c r="AQ556" s="19"/>
      <c r="AR556" s="19"/>
      <c r="AS556" s="19"/>
      <c r="AT556" s="19"/>
    </row>
    <row r="557" spans="19:46" ht="15" customHeight="1"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  <c r="AO557" s="19"/>
      <c r="AP557" s="19"/>
      <c r="AQ557" s="19"/>
      <c r="AR557" s="19"/>
      <c r="AS557" s="19"/>
      <c r="AT557" s="19"/>
    </row>
    <row r="558" spans="19:46" ht="15" customHeight="1"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19"/>
      <c r="AE558" s="19"/>
      <c r="AF558" s="19"/>
      <c r="AG558" s="19"/>
      <c r="AH558" s="19"/>
      <c r="AI558" s="19"/>
      <c r="AJ558" s="19"/>
      <c r="AK558" s="19"/>
      <c r="AL558" s="19"/>
      <c r="AM558" s="19"/>
      <c r="AN558" s="19"/>
      <c r="AO558" s="19"/>
      <c r="AP558" s="19"/>
      <c r="AQ558" s="19"/>
      <c r="AR558" s="19"/>
      <c r="AS558" s="19"/>
      <c r="AT558" s="19"/>
    </row>
    <row r="559" spans="19:46" ht="15" customHeight="1"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  <c r="AP559" s="19"/>
      <c r="AQ559" s="19"/>
      <c r="AR559" s="19"/>
      <c r="AS559" s="19"/>
      <c r="AT559" s="19"/>
    </row>
    <row r="560" spans="19:46" ht="15" customHeight="1"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  <c r="AO560" s="19"/>
      <c r="AP560" s="19"/>
      <c r="AQ560" s="19"/>
      <c r="AR560" s="19"/>
      <c r="AS560" s="19"/>
      <c r="AT560" s="19"/>
    </row>
    <row r="561" spans="19:46" ht="15" customHeight="1"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  <c r="AP561" s="19"/>
      <c r="AQ561" s="19"/>
      <c r="AR561" s="19"/>
      <c r="AS561" s="19"/>
      <c r="AT561" s="19"/>
    </row>
    <row r="562" spans="19:46" ht="15" customHeight="1"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19"/>
      <c r="AE562" s="19"/>
      <c r="AF562" s="19"/>
      <c r="AG562" s="19"/>
      <c r="AH562" s="19"/>
      <c r="AI562" s="19"/>
      <c r="AJ562" s="19"/>
      <c r="AK562" s="19"/>
      <c r="AL562" s="19"/>
      <c r="AM562" s="19"/>
      <c r="AN562" s="19"/>
      <c r="AO562" s="19"/>
      <c r="AP562" s="19"/>
      <c r="AQ562" s="19"/>
      <c r="AR562" s="19"/>
      <c r="AS562" s="19"/>
      <c r="AT562" s="19"/>
    </row>
    <row r="563" spans="19:46" ht="15" customHeight="1"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  <c r="AO563" s="19"/>
      <c r="AP563" s="19"/>
      <c r="AQ563" s="19"/>
      <c r="AR563" s="19"/>
      <c r="AS563" s="19"/>
      <c r="AT563" s="19"/>
    </row>
    <row r="564" spans="19:46" ht="15" customHeight="1"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  <c r="AO564" s="19"/>
      <c r="AP564" s="19"/>
      <c r="AQ564" s="19"/>
      <c r="AR564" s="19"/>
      <c r="AS564" s="19"/>
      <c r="AT564" s="19"/>
    </row>
    <row r="565" spans="19:46" ht="15" customHeight="1"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  <c r="AO565" s="19"/>
      <c r="AP565" s="19"/>
      <c r="AQ565" s="19"/>
      <c r="AR565" s="19"/>
      <c r="AS565" s="19"/>
      <c r="AT565" s="19"/>
    </row>
    <row r="566" spans="19:46" ht="15" customHeight="1"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D566" s="19"/>
      <c r="AE566" s="19"/>
      <c r="AF566" s="19"/>
      <c r="AG566" s="19"/>
      <c r="AH566" s="19"/>
      <c r="AI566" s="19"/>
      <c r="AJ566" s="19"/>
      <c r="AK566" s="19"/>
      <c r="AL566" s="19"/>
      <c r="AM566" s="19"/>
      <c r="AN566" s="19"/>
      <c r="AO566" s="19"/>
      <c r="AP566" s="19"/>
      <c r="AQ566" s="19"/>
      <c r="AR566" s="19"/>
      <c r="AS566" s="19"/>
      <c r="AT566" s="19"/>
    </row>
    <row r="567" spans="19:46" ht="15" customHeight="1"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  <c r="AO567" s="19"/>
      <c r="AP567" s="19"/>
      <c r="AQ567" s="19"/>
      <c r="AR567" s="19"/>
      <c r="AS567" s="19"/>
      <c r="AT567" s="19"/>
    </row>
    <row r="568" spans="19:46" ht="15" customHeight="1"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  <c r="AO568" s="19"/>
      <c r="AP568" s="19"/>
      <c r="AQ568" s="19"/>
      <c r="AR568" s="19"/>
      <c r="AS568" s="19"/>
      <c r="AT568" s="19"/>
    </row>
    <row r="569" spans="19:46" ht="15" customHeight="1"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  <c r="AO569" s="19"/>
      <c r="AP569" s="19"/>
      <c r="AQ569" s="19"/>
      <c r="AR569" s="19"/>
      <c r="AS569" s="19"/>
      <c r="AT569" s="19"/>
    </row>
    <row r="570" spans="19:46" ht="15" customHeight="1"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19"/>
      <c r="AE570" s="19"/>
      <c r="AF570" s="19"/>
      <c r="AG570" s="19"/>
      <c r="AH570" s="19"/>
      <c r="AI570" s="19"/>
      <c r="AJ570" s="19"/>
      <c r="AK570" s="19"/>
      <c r="AL570" s="19"/>
      <c r="AM570" s="19"/>
      <c r="AN570" s="19"/>
      <c r="AO570" s="19"/>
      <c r="AP570" s="19"/>
      <c r="AQ570" s="19"/>
      <c r="AR570" s="19"/>
      <c r="AS570" s="19"/>
      <c r="AT570" s="19"/>
    </row>
    <row r="571" spans="19:46" ht="15" customHeight="1"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  <c r="AO571" s="19"/>
      <c r="AP571" s="19"/>
      <c r="AQ571" s="19"/>
      <c r="AR571" s="19"/>
      <c r="AS571" s="19"/>
      <c r="AT571" s="19"/>
    </row>
    <row r="572" spans="19:46" ht="15" customHeight="1"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  <c r="AO572" s="19"/>
      <c r="AP572" s="19"/>
      <c r="AQ572" s="19"/>
      <c r="AR572" s="19"/>
      <c r="AS572" s="19"/>
      <c r="AT572" s="19"/>
    </row>
    <row r="573" spans="19:46" ht="15" customHeight="1"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19"/>
      <c r="AT573" s="19"/>
    </row>
    <row r="574" spans="19:46" ht="15" customHeight="1"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19"/>
      <c r="AE574" s="19"/>
      <c r="AF574" s="19"/>
      <c r="AG574" s="19"/>
      <c r="AH574" s="19"/>
      <c r="AI574" s="19"/>
      <c r="AJ574" s="19"/>
      <c r="AK574" s="19"/>
      <c r="AL574" s="19"/>
      <c r="AM574" s="19"/>
      <c r="AN574" s="19"/>
      <c r="AO574" s="19"/>
      <c r="AP574" s="19"/>
      <c r="AQ574" s="19"/>
      <c r="AR574" s="19"/>
      <c r="AS574" s="19"/>
      <c r="AT574" s="19"/>
    </row>
    <row r="575" spans="19:46" ht="15" customHeight="1"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  <c r="AP575" s="19"/>
      <c r="AQ575" s="19"/>
      <c r="AR575" s="19"/>
      <c r="AS575" s="19"/>
      <c r="AT575" s="19"/>
    </row>
    <row r="576" spans="19:46" ht="15" customHeight="1"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  <c r="AP576" s="19"/>
      <c r="AQ576" s="19"/>
      <c r="AR576" s="19"/>
      <c r="AS576" s="19"/>
      <c r="AT576" s="19"/>
    </row>
    <row r="577" spans="19:46" ht="15" customHeight="1"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  <c r="AP577" s="19"/>
      <c r="AQ577" s="19"/>
      <c r="AR577" s="19"/>
      <c r="AS577" s="19"/>
      <c r="AT577" s="19"/>
    </row>
    <row r="578" spans="19:46" ht="15" customHeight="1"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19"/>
      <c r="AE578" s="19"/>
      <c r="AF578" s="19"/>
      <c r="AG578" s="19"/>
      <c r="AH578" s="19"/>
      <c r="AI578" s="19"/>
      <c r="AJ578" s="19"/>
      <c r="AK578" s="19"/>
      <c r="AL578" s="19"/>
      <c r="AM578" s="19"/>
      <c r="AN578" s="19"/>
      <c r="AO578" s="19"/>
      <c r="AP578" s="19"/>
      <c r="AQ578" s="19"/>
      <c r="AR578" s="19"/>
      <c r="AS578" s="19"/>
      <c r="AT578" s="19"/>
    </row>
    <row r="579" spans="19:46" ht="15" customHeight="1"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/>
      <c r="AS579" s="19"/>
      <c r="AT579" s="19"/>
    </row>
    <row r="580" spans="19:46" ht="15" customHeight="1"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/>
      <c r="AS580" s="19"/>
      <c r="AT580" s="19"/>
    </row>
    <row r="581" spans="19:46" ht="15" customHeight="1"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/>
      <c r="AS581" s="19"/>
      <c r="AT581" s="19"/>
    </row>
    <row r="582" spans="19:46" ht="15" customHeight="1"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19"/>
      <c r="AE582" s="19"/>
      <c r="AF582" s="19"/>
      <c r="AG582" s="19"/>
      <c r="AH582" s="19"/>
      <c r="AI582" s="19"/>
      <c r="AJ582" s="19"/>
      <c r="AK582" s="19"/>
      <c r="AL582" s="19"/>
      <c r="AM582" s="19"/>
      <c r="AN582" s="19"/>
      <c r="AO582" s="19"/>
      <c r="AP582" s="19"/>
      <c r="AQ582" s="19"/>
      <c r="AR582" s="19"/>
      <c r="AS582" s="19"/>
      <c r="AT582" s="19"/>
    </row>
    <row r="583" spans="19:46" ht="15" customHeight="1"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</row>
    <row r="584" spans="19:46" ht="15" customHeight="1"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/>
      <c r="AS584" s="19"/>
      <c r="AT584" s="19"/>
    </row>
    <row r="585" spans="19:46" ht="15" customHeight="1"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  <c r="AP585" s="19"/>
      <c r="AQ585" s="19"/>
      <c r="AR585" s="19"/>
      <c r="AS585" s="19"/>
      <c r="AT585" s="19"/>
    </row>
    <row r="586" spans="19:46" ht="15" customHeight="1"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19"/>
      <c r="AE586" s="19"/>
      <c r="AF586" s="19"/>
      <c r="AG586" s="19"/>
      <c r="AH586" s="19"/>
      <c r="AI586" s="19"/>
      <c r="AJ586" s="19"/>
      <c r="AK586" s="19"/>
      <c r="AL586" s="19"/>
      <c r="AM586" s="19"/>
      <c r="AN586" s="19"/>
      <c r="AO586" s="19"/>
      <c r="AP586" s="19"/>
      <c r="AQ586" s="19"/>
      <c r="AR586" s="19"/>
      <c r="AS586" s="19"/>
      <c r="AT586" s="19"/>
    </row>
    <row r="587" spans="19:46" ht="15" customHeight="1"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  <c r="AO587" s="19"/>
      <c r="AP587" s="19"/>
      <c r="AQ587" s="19"/>
      <c r="AR587" s="19"/>
      <c r="AS587" s="19"/>
      <c r="AT587" s="19"/>
    </row>
    <row r="588" spans="19:46" ht="15" customHeight="1"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  <c r="AO588" s="19"/>
      <c r="AP588" s="19"/>
      <c r="AQ588" s="19"/>
      <c r="AR588" s="19"/>
      <c r="AS588" s="19"/>
      <c r="AT588" s="19"/>
    </row>
    <row r="589" spans="19:46" ht="15" customHeight="1"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/>
      <c r="AS589" s="19"/>
      <c r="AT589" s="19"/>
    </row>
    <row r="590" spans="19:46" ht="15" customHeight="1"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D590" s="19"/>
      <c r="AE590" s="19"/>
      <c r="AF590" s="19"/>
      <c r="AG590" s="19"/>
      <c r="AH590" s="19"/>
      <c r="AI590" s="19"/>
      <c r="AJ590" s="19"/>
      <c r="AK590" s="19"/>
      <c r="AL590" s="19"/>
      <c r="AM590" s="19"/>
      <c r="AN590" s="19"/>
      <c r="AO590" s="19"/>
      <c r="AP590" s="19"/>
      <c r="AQ590" s="19"/>
      <c r="AR590" s="19"/>
      <c r="AS590" s="19"/>
      <c r="AT590" s="19"/>
    </row>
    <row r="591" spans="19:46" ht="15" customHeight="1"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/>
      <c r="AS591" s="19"/>
      <c r="AT591" s="19"/>
    </row>
    <row r="592" spans="19:46" ht="15" customHeight="1"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/>
      <c r="AS592" s="19"/>
      <c r="AT592" s="19"/>
    </row>
    <row r="593" spans="19:46" ht="15" customHeight="1"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  <c r="AO593" s="19"/>
      <c r="AP593" s="19"/>
      <c r="AQ593" s="19"/>
      <c r="AR593" s="19"/>
      <c r="AS593" s="19"/>
      <c r="AT593" s="19"/>
    </row>
    <row r="594" spans="19:46" ht="15" customHeight="1"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19"/>
      <c r="AE594" s="19"/>
      <c r="AF594" s="19"/>
      <c r="AG594" s="19"/>
      <c r="AH594" s="19"/>
      <c r="AI594" s="19"/>
      <c r="AJ594" s="19"/>
      <c r="AK594" s="19"/>
      <c r="AL594" s="19"/>
      <c r="AM594" s="19"/>
      <c r="AN594" s="19"/>
      <c r="AO594" s="19"/>
      <c r="AP594" s="19"/>
      <c r="AQ594" s="19"/>
      <c r="AR594" s="19"/>
      <c r="AS594" s="19"/>
      <c r="AT594" s="19"/>
    </row>
    <row r="595" spans="19:46" ht="15" customHeight="1"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  <c r="AP595" s="19"/>
      <c r="AQ595" s="19"/>
      <c r="AR595" s="19"/>
      <c r="AS595" s="19"/>
      <c r="AT595" s="19"/>
    </row>
    <row r="596" spans="19:46" ht="15" customHeight="1"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  <c r="AO596" s="19"/>
      <c r="AP596" s="19"/>
      <c r="AQ596" s="19"/>
      <c r="AR596" s="19"/>
      <c r="AS596" s="19"/>
      <c r="AT596" s="19"/>
    </row>
    <row r="597" spans="19:46" ht="15" customHeight="1"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  <c r="AP597" s="19"/>
      <c r="AQ597" s="19"/>
      <c r="AR597" s="19"/>
      <c r="AS597" s="19"/>
      <c r="AT597" s="19"/>
    </row>
    <row r="598" spans="19:46" ht="15" customHeight="1"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19"/>
      <c r="AE598" s="19"/>
      <c r="AF598" s="19"/>
      <c r="AG598" s="19"/>
      <c r="AH598" s="19"/>
      <c r="AI598" s="19"/>
      <c r="AJ598" s="19"/>
      <c r="AK598" s="19"/>
      <c r="AL598" s="19"/>
      <c r="AM598" s="19"/>
      <c r="AN598" s="19"/>
      <c r="AO598" s="19"/>
      <c r="AP598" s="19"/>
      <c r="AQ598" s="19"/>
      <c r="AR598" s="19"/>
      <c r="AS598" s="19"/>
      <c r="AT598" s="19"/>
    </row>
    <row r="599" spans="19:46" ht="15" customHeight="1"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  <c r="AO599" s="19"/>
      <c r="AP599" s="19"/>
      <c r="AQ599" s="19"/>
      <c r="AR599" s="19"/>
      <c r="AS599" s="19"/>
      <c r="AT599" s="19"/>
    </row>
    <row r="600" spans="19:46" ht="15" customHeight="1"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/>
      <c r="AS600" s="19"/>
      <c r="AT600" s="19"/>
    </row>
    <row r="601" spans="19:46" ht="15" customHeight="1"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  <c r="AP601" s="19"/>
      <c r="AQ601" s="19"/>
      <c r="AR601" s="19"/>
      <c r="AS601" s="19"/>
      <c r="AT601" s="19"/>
    </row>
    <row r="602" spans="19:46" ht="15" customHeight="1"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D602" s="19"/>
      <c r="AE602" s="19"/>
      <c r="AF602" s="19"/>
      <c r="AG602" s="19"/>
      <c r="AH602" s="19"/>
      <c r="AI602" s="19"/>
      <c r="AJ602" s="19"/>
      <c r="AK602" s="19"/>
      <c r="AL602" s="19"/>
      <c r="AM602" s="19"/>
      <c r="AN602" s="19"/>
      <c r="AO602" s="19"/>
      <c r="AP602" s="19"/>
      <c r="AQ602" s="19"/>
      <c r="AR602" s="19"/>
      <c r="AS602" s="19"/>
      <c r="AT602" s="19"/>
    </row>
    <row r="603" spans="19:46" ht="15" customHeight="1"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  <c r="AP603" s="19"/>
      <c r="AQ603" s="19"/>
      <c r="AR603" s="19"/>
      <c r="AS603" s="19"/>
      <c r="AT603" s="19"/>
    </row>
    <row r="604" spans="19:46" ht="15" customHeight="1"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  <c r="AP604" s="19"/>
      <c r="AQ604" s="19"/>
      <c r="AR604" s="19"/>
      <c r="AS604" s="19"/>
      <c r="AT604" s="19"/>
    </row>
    <row r="605" spans="19:46" ht="15" customHeight="1"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  <c r="AO605" s="19"/>
      <c r="AP605" s="19"/>
      <c r="AQ605" s="19"/>
      <c r="AR605" s="19"/>
      <c r="AS605" s="19"/>
      <c r="AT605" s="19"/>
    </row>
    <row r="606" spans="19:46" ht="15" customHeight="1"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19"/>
      <c r="AE606" s="19"/>
      <c r="AF606" s="19"/>
      <c r="AG606" s="19"/>
      <c r="AH606" s="19"/>
      <c r="AI606" s="19"/>
      <c r="AJ606" s="19"/>
      <c r="AK606" s="19"/>
      <c r="AL606" s="19"/>
      <c r="AM606" s="19"/>
      <c r="AN606" s="19"/>
      <c r="AO606" s="19"/>
      <c r="AP606" s="19"/>
      <c r="AQ606" s="19"/>
      <c r="AR606" s="19"/>
      <c r="AS606" s="19"/>
      <c r="AT606" s="19"/>
    </row>
    <row r="607" spans="19:46" ht="15" customHeight="1"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  <c r="AP607" s="19"/>
      <c r="AQ607" s="19"/>
      <c r="AR607" s="19"/>
      <c r="AS607" s="19"/>
      <c r="AT607" s="19"/>
    </row>
    <row r="608" spans="19:46" ht="15" customHeight="1"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  <c r="AO608" s="19"/>
      <c r="AP608" s="19"/>
      <c r="AQ608" s="19"/>
      <c r="AR608" s="19"/>
      <c r="AS608" s="19"/>
      <c r="AT608" s="19"/>
    </row>
    <row r="609" spans="19:46" ht="15" customHeight="1"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  <c r="AP609" s="19"/>
      <c r="AQ609" s="19"/>
      <c r="AR609" s="19"/>
      <c r="AS609" s="19"/>
      <c r="AT609" s="19"/>
    </row>
    <row r="610" spans="19:46" ht="15" customHeight="1"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19"/>
      <c r="AE610" s="19"/>
      <c r="AF610" s="19"/>
      <c r="AG610" s="19"/>
      <c r="AH610" s="19"/>
      <c r="AI610" s="19"/>
      <c r="AJ610" s="19"/>
      <c r="AK610" s="19"/>
      <c r="AL610" s="19"/>
      <c r="AM610" s="19"/>
      <c r="AN610" s="19"/>
      <c r="AO610" s="19"/>
      <c r="AP610" s="19"/>
      <c r="AQ610" s="19"/>
      <c r="AR610" s="19"/>
      <c r="AS610" s="19"/>
      <c r="AT610" s="19"/>
    </row>
    <row r="611" spans="19:46" ht="15" customHeight="1"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  <c r="AO611" s="19"/>
      <c r="AP611" s="19"/>
      <c r="AQ611" s="19"/>
      <c r="AR611" s="19"/>
      <c r="AS611" s="19"/>
      <c r="AT611" s="19"/>
    </row>
    <row r="612" spans="19:46" ht="15" customHeight="1"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  <c r="AP612" s="19"/>
      <c r="AQ612" s="19"/>
      <c r="AR612" s="19"/>
      <c r="AS612" s="19"/>
      <c r="AT612" s="19"/>
    </row>
    <row r="613" spans="19:46" ht="15" customHeight="1"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  <c r="AP613" s="19"/>
      <c r="AQ613" s="19"/>
      <c r="AR613" s="19"/>
      <c r="AS613" s="19"/>
      <c r="AT613" s="19"/>
    </row>
    <row r="614" spans="19:46" ht="15" customHeight="1"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D614" s="19"/>
      <c r="AE614" s="19"/>
      <c r="AF614" s="19"/>
      <c r="AG614" s="19"/>
      <c r="AH614" s="19"/>
      <c r="AI614" s="19"/>
      <c r="AJ614" s="19"/>
      <c r="AK614" s="19"/>
      <c r="AL614" s="19"/>
      <c r="AM614" s="19"/>
      <c r="AN614" s="19"/>
      <c r="AO614" s="19"/>
      <c r="AP614" s="19"/>
      <c r="AQ614" s="19"/>
      <c r="AR614" s="19"/>
      <c r="AS614" s="19"/>
      <c r="AT614" s="19"/>
    </row>
    <row r="615" spans="19:46" ht="15" customHeight="1"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  <c r="AP615" s="19"/>
      <c r="AQ615" s="19"/>
      <c r="AR615" s="19"/>
      <c r="AS615" s="19"/>
      <c r="AT615" s="19"/>
    </row>
    <row r="616" spans="19:46" ht="15" customHeight="1"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  <c r="AP616" s="19"/>
      <c r="AQ616" s="19"/>
      <c r="AR616" s="19"/>
      <c r="AS616" s="19"/>
      <c r="AT616" s="19"/>
    </row>
    <row r="617" spans="19:46" ht="15" customHeight="1"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  <c r="AO617" s="19"/>
      <c r="AP617" s="19"/>
      <c r="AQ617" s="19"/>
      <c r="AR617" s="19"/>
      <c r="AS617" s="19"/>
      <c r="AT617" s="19"/>
    </row>
    <row r="618" spans="19:46" ht="15" customHeight="1"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19"/>
      <c r="AE618" s="19"/>
      <c r="AF618" s="19"/>
      <c r="AG618" s="19"/>
      <c r="AH618" s="19"/>
      <c r="AI618" s="19"/>
      <c r="AJ618" s="19"/>
      <c r="AK618" s="19"/>
      <c r="AL618" s="19"/>
      <c r="AM618" s="19"/>
      <c r="AN618" s="19"/>
      <c r="AO618" s="19"/>
      <c r="AP618" s="19"/>
      <c r="AQ618" s="19"/>
      <c r="AR618" s="19"/>
      <c r="AS618" s="19"/>
      <c r="AT618" s="19"/>
    </row>
    <row r="619" spans="19:46" ht="15" customHeight="1"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  <c r="AP619" s="19"/>
      <c r="AQ619" s="19"/>
      <c r="AR619" s="19"/>
      <c r="AS619" s="19"/>
      <c r="AT619" s="19"/>
    </row>
    <row r="620" spans="19:46" ht="15" customHeight="1"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  <c r="AO620" s="19"/>
      <c r="AP620" s="19"/>
      <c r="AQ620" s="19"/>
      <c r="AR620" s="19"/>
      <c r="AS620" s="19"/>
      <c r="AT620" s="19"/>
    </row>
    <row r="621" spans="19:46" ht="15" customHeight="1"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  <c r="AP621" s="19"/>
      <c r="AQ621" s="19"/>
      <c r="AR621" s="19"/>
      <c r="AS621" s="19"/>
      <c r="AT621" s="19"/>
    </row>
    <row r="622" spans="19:46" ht="15" customHeight="1"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19"/>
      <c r="AE622" s="19"/>
      <c r="AF622" s="19"/>
      <c r="AG622" s="19"/>
      <c r="AH622" s="19"/>
      <c r="AI622" s="19"/>
      <c r="AJ622" s="19"/>
      <c r="AK622" s="19"/>
      <c r="AL622" s="19"/>
      <c r="AM622" s="19"/>
      <c r="AN622" s="19"/>
      <c r="AO622" s="19"/>
      <c r="AP622" s="19"/>
      <c r="AQ622" s="19"/>
      <c r="AR622" s="19"/>
      <c r="AS622" s="19"/>
      <c r="AT622" s="19"/>
    </row>
    <row r="623" spans="19:46" ht="15" customHeight="1"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  <c r="AO623" s="19"/>
      <c r="AP623" s="19"/>
      <c r="AQ623" s="19"/>
      <c r="AR623" s="19"/>
      <c r="AS623" s="19"/>
      <c r="AT623" s="19"/>
    </row>
    <row r="624" spans="19:46" ht="15" customHeight="1"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  <c r="AP624" s="19"/>
      <c r="AQ624" s="19"/>
      <c r="AR624" s="19"/>
      <c r="AS624" s="19"/>
      <c r="AT624" s="19"/>
    </row>
    <row r="625" spans="19:46" ht="15" customHeight="1"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  <c r="AP625" s="19"/>
      <c r="AQ625" s="19"/>
      <c r="AR625" s="19"/>
      <c r="AS625" s="19"/>
      <c r="AT625" s="19"/>
    </row>
    <row r="626" spans="19:46" ht="15" customHeight="1"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19"/>
      <c r="AE626" s="19"/>
      <c r="AF626" s="19"/>
      <c r="AG626" s="19"/>
      <c r="AH626" s="19"/>
      <c r="AI626" s="19"/>
      <c r="AJ626" s="19"/>
      <c r="AK626" s="19"/>
      <c r="AL626" s="19"/>
      <c r="AM626" s="19"/>
      <c r="AN626" s="19"/>
      <c r="AO626" s="19"/>
      <c r="AP626" s="19"/>
      <c r="AQ626" s="19"/>
      <c r="AR626" s="19"/>
      <c r="AS626" s="19"/>
      <c r="AT626" s="19"/>
    </row>
    <row r="627" spans="19:46" ht="15" customHeight="1"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/>
      <c r="AS627" s="19"/>
      <c r="AT627" s="19"/>
    </row>
    <row r="628" spans="19:46" ht="15" customHeight="1"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  <c r="AO628" s="19"/>
      <c r="AP628" s="19"/>
      <c r="AQ628" s="19"/>
      <c r="AR628" s="19"/>
      <c r="AS628" s="19"/>
      <c r="AT628" s="19"/>
    </row>
    <row r="629" spans="19:46" ht="15" customHeight="1"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  <c r="AO629" s="19"/>
      <c r="AP629" s="19"/>
      <c r="AQ629" s="19"/>
      <c r="AR629" s="19"/>
      <c r="AS629" s="19"/>
      <c r="AT629" s="19"/>
    </row>
    <row r="630" spans="19:46" ht="15" customHeight="1"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19"/>
      <c r="AE630" s="19"/>
      <c r="AF630" s="19"/>
      <c r="AG630" s="19"/>
      <c r="AH630" s="19"/>
      <c r="AI630" s="19"/>
      <c r="AJ630" s="19"/>
      <c r="AK630" s="19"/>
      <c r="AL630" s="19"/>
      <c r="AM630" s="19"/>
      <c r="AN630" s="19"/>
      <c r="AO630" s="19"/>
      <c r="AP630" s="19"/>
      <c r="AQ630" s="19"/>
      <c r="AR630" s="19"/>
      <c r="AS630" s="19"/>
      <c r="AT630" s="19"/>
    </row>
    <row r="631" spans="19:46" ht="15" customHeight="1"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  <c r="AO631" s="19"/>
      <c r="AP631" s="19"/>
      <c r="AQ631" s="19"/>
      <c r="AR631" s="19"/>
      <c r="AS631" s="19"/>
      <c r="AT631" s="19"/>
    </row>
    <row r="632" spans="19:46" ht="15" customHeight="1"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  <c r="AO632" s="19"/>
      <c r="AP632" s="19"/>
      <c r="AQ632" s="19"/>
      <c r="AR632" s="19"/>
      <c r="AS632" s="19"/>
      <c r="AT632" s="19"/>
    </row>
    <row r="633" spans="19:46" ht="15" customHeight="1"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  <c r="AO633" s="19"/>
      <c r="AP633" s="19"/>
      <c r="AQ633" s="19"/>
      <c r="AR633" s="19"/>
      <c r="AS633" s="19"/>
      <c r="AT633" s="19"/>
    </row>
    <row r="634" spans="19:46" ht="15" customHeight="1"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19"/>
      <c r="AE634" s="19"/>
      <c r="AF634" s="19"/>
      <c r="AG634" s="19"/>
      <c r="AH634" s="19"/>
      <c r="AI634" s="19"/>
      <c r="AJ634" s="19"/>
      <c r="AK634" s="19"/>
      <c r="AL634" s="19"/>
      <c r="AM634" s="19"/>
      <c r="AN634" s="19"/>
      <c r="AO634" s="19"/>
      <c r="AP634" s="19"/>
      <c r="AQ634" s="19"/>
      <c r="AR634" s="19"/>
      <c r="AS634" s="19"/>
      <c r="AT634" s="19"/>
    </row>
    <row r="635" spans="19:46" ht="15" customHeight="1"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  <c r="AO635" s="19"/>
      <c r="AP635" s="19"/>
      <c r="AQ635" s="19"/>
      <c r="AR635" s="19"/>
      <c r="AS635" s="19"/>
      <c r="AT635" s="19"/>
    </row>
    <row r="636" spans="19:46" ht="15" customHeight="1"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  <c r="AO636" s="19"/>
      <c r="AP636" s="19"/>
      <c r="AQ636" s="19"/>
      <c r="AR636" s="19"/>
      <c r="AS636" s="19"/>
      <c r="AT636" s="19"/>
    </row>
    <row r="637" spans="19:46" ht="15" customHeight="1"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  <c r="AO637" s="19"/>
      <c r="AP637" s="19"/>
      <c r="AQ637" s="19"/>
      <c r="AR637" s="19"/>
      <c r="AS637" s="19"/>
      <c r="AT637" s="19"/>
    </row>
    <row r="638" spans="19:46" ht="15" customHeight="1"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19"/>
      <c r="AE638" s="19"/>
      <c r="AF638" s="19"/>
      <c r="AG638" s="19"/>
      <c r="AH638" s="19"/>
      <c r="AI638" s="19"/>
      <c r="AJ638" s="19"/>
      <c r="AK638" s="19"/>
      <c r="AL638" s="19"/>
      <c r="AM638" s="19"/>
      <c r="AN638" s="19"/>
      <c r="AO638" s="19"/>
      <c r="AP638" s="19"/>
      <c r="AQ638" s="19"/>
      <c r="AR638" s="19"/>
      <c r="AS638" s="19"/>
      <c r="AT638" s="19"/>
    </row>
    <row r="639" spans="19:46" ht="15" customHeight="1"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  <c r="AO639" s="19"/>
      <c r="AP639" s="19"/>
      <c r="AQ639" s="19"/>
      <c r="AR639" s="19"/>
      <c r="AS639" s="19"/>
      <c r="AT639" s="19"/>
    </row>
    <row r="640" spans="19:46" ht="15" customHeight="1"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  <c r="AO640" s="19"/>
      <c r="AP640" s="19"/>
      <c r="AQ640" s="19"/>
      <c r="AR640" s="19"/>
      <c r="AS640" s="19"/>
      <c r="AT640" s="19"/>
    </row>
    <row r="641" spans="19:46" ht="15" customHeight="1"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  <c r="AO641" s="19"/>
      <c r="AP641" s="19"/>
      <c r="AQ641" s="19"/>
      <c r="AR641" s="19"/>
      <c r="AS641" s="19"/>
      <c r="AT641" s="19"/>
    </row>
    <row r="642" spans="19:46" ht="15" customHeight="1"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19"/>
      <c r="AE642" s="19"/>
      <c r="AF642" s="19"/>
      <c r="AG642" s="19"/>
      <c r="AH642" s="19"/>
      <c r="AI642" s="19"/>
      <c r="AJ642" s="19"/>
      <c r="AK642" s="19"/>
      <c r="AL642" s="19"/>
      <c r="AM642" s="19"/>
      <c r="AN642" s="19"/>
      <c r="AO642" s="19"/>
      <c r="AP642" s="19"/>
      <c r="AQ642" s="19"/>
      <c r="AR642" s="19"/>
      <c r="AS642" s="19"/>
      <c r="AT642" s="19"/>
    </row>
    <row r="643" spans="19:46" ht="15" customHeight="1"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  <c r="AO643" s="19"/>
      <c r="AP643" s="19"/>
      <c r="AQ643" s="19"/>
      <c r="AR643" s="19"/>
      <c r="AS643" s="19"/>
      <c r="AT643" s="19"/>
    </row>
    <row r="644" spans="19:46" ht="15" customHeight="1"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  <c r="AO644" s="19"/>
      <c r="AP644" s="19"/>
      <c r="AQ644" s="19"/>
      <c r="AR644" s="19"/>
      <c r="AS644" s="19"/>
      <c r="AT644" s="19"/>
    </row>
    <row r="645" spans="19:46" ht="15" customHeight="1"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  <c r="AO645" s="19"/>
      <c r="AP645" s="19"/>
      <c r="AQ645" s="19"/>
      <c r="AR645" s="19"/>
      <c r="AS645" s="19"/>
      <c r="AT645" s="19"/>
    </row>
    <row r="646" spans="19:46" ht="15" customHeight="1"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19"/>
      <c r="AG646" s="19"/>
      <c r="AH646" s="19"/>
      <c r="AI646" s="19"/>
      <c r="AJ646" s="19"/>
      <c r="AK646" s="19"/>
      <c r="AL646" s="19"/>
      <c r="AM646" s="19"/>
      <c r="AN646" s="19"/>
      <c r="AO646" s="19"/>
      <c r="AP646" s="19"/>
      <c r="AQ646" s="19"/>
      <c r="AR646" s="19"/>
      <c r="AS646" s="19"/>
      <c r="AT646" s="19"/>
    </row>
    <row r="647" spans="19:46" ht="15" customHeight="1"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  <c r="AO647" s="19"/>
      <c r="AP647" s="19"/>
      <c r="AQ647" s="19"/>
      <c r="AR647" s="19"/>
      <c r="AS647" s="19"/>
      <c r="AT647" s="19"/>
    </row>
    <row r="648" spans="19:46" ht="15" customHeight="1"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  <c r="AO648" s="19"/>
      <c r="AP648" s="19"/>
      <c r="AQ648" s="19"/>
      <c r="AR648" s="19"/>
      <c r="AS648" s="19"/>
      <c r="AT648" s="19"/>
    </row>
    <row r="649" spans="19:46" ht="15" customHeight="1"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  <c r="AO649" s="19"/>
      <c r="AP649" s="19"/>
      <c r="AQ649" s="19"/>
      <c r="AR649" s="19"/>
      <c r="AS649" s="19"/>
      <c r="AT649" s="19"/>
    </row>
    <row r="650" spans="19:46" ht="15" customHeight="1"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D650" s="19"/>
      <c r="AE650" s="19"/>
      <c r="AF650" s="19"/>
      <c r="AG650" s="19"/>
      <c r="AH650" s="19"/>
      <c r="AI650" s="19"/>
      <c r="AJ650" s="19"/>
      <c r="AK650" s="19"/>
      <c r="AL650" s="19"/>
      <c r="AM650" s="19"/>
      <c r="AN650" s="19"/>
      <c r="AO650" s="19"/>
      <c r="AP650" s="19"/>
      <c r="AQ650" s="19"/>
      <c r="AR650" s="19"/>
      <c r="AS650" s="19"/>
      <c r="AT650" s="19"/>
    </row>
    <row r="651" spans="19:46" ht="15" customHeight="1"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  <c r="AO651" s="19"/>
      <c r="AP651" s="19"/>
      <c r="AQ651" s="19"/>
      <c r="AR651" s="19"/>
      <c r="AS651" s="19"/>
      <c r="AT651" s="19"/>
    </row>
    <row r="652" spans="19:46" ht="15" customHeight="1"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  <c r="AO652" s="19"/>
      <c r="AP652" s="19"/>
      <c r="AQ652" s="19"/>
      <c r="AR652" s="19"/>
      <c r="AS652" s="19"/>
      <c r="AT652" s="19"/>
    </row>
    <row r="653" spans="19:46" ht="15" customHeight="1"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  <c r="AO653" s="19"/>
      <c r="AP653" s="19"/>
      <c r="AQ653" s="19"/>
      <c r="AR653" s="19"/>
      <c r="AS653" s="19"/>
      <c r="AT653" s="19"/>
    </row>
    <row r="654" spans="19:46" ht="15" customHeight="1"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19"/>
      <c r="AE654" s="19"/>
      <c r="AF654" s="19"/>
      <c r="AG654" s="19"/>
      <c r="AH654" s="19"/>
      <c r="AI654" s="19"/>
      <c r="AJ654" s="19"/>
      <c r="AK654" s="19"/>
      <c r="AL654" s="19"/>
      <c r="AM654" s="19"/>
      <c r="AN654" s="19"/>
      <c r="AO654" s="19"/>
      <c r="AP654" s="19"/>
      <c r="AQ654" s="19"/>
      <c r="AR654" s="19"/>
      <c r="AS654" s="19"/>
      <c r="AT654" s="19"/>
    </row>
    <row r="655" spans="19:46" ht="15" customHeight="1"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  <c r="AO655" s="19"/>
      <c r="AP655" s="19"/>
      <c r="AQ655" s="19"/>
      <c r="AR655" s="19"/>
      <c r="AS655" s="19"/>
      <c r="AT655" s="19"/>
    </row>
    <row r="656" spans="19:46" ht="15" customHeight="1"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  <c r="AO656" s="19"/>
      <c r="AP656" s="19"/>
      <c r="AQ656" s="19"/>
      <c r="AR656" s="19"/>
      <c r="AS656" s="19"/>
      <c r="AT656" s="19"/>
    </row>
    <row r="657" spans="19:46" ht="15" customHeight="1"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  <c r="AO657" s="19"/>
      <c r="AP657" s="19"/>
      <c r="AQ657" s="19"/>
      <c r="AR657" s="19"/>
      <c r="AS657" s="19"/>
      <c r="AT657" s="19"/>
    </row>
    <row r="658" spans="19:46" ht="15" customHeight="1"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19"/>
      <c r="AE658" s="19"/>
      <c r="AF658" s="19"/>
      <c r="AG658" s="19"/>
      <c r="AH658" s="19"/>
      <c r="AI658" s="19"/>
      <c r="AJ658" s="19"/>
      <c r="AK658" s="19"/>
      <c r="AL658" s="19"/>
      <c r="AM658" s="19"/>
      <c r="AN658" s="19"/>
      <c r="AO658" s="19"/>
      <c r="AP658" s="19"/>
      <c r="AQ658" s="19"/>
      <c r="AR658" s="19"/>
      <c r="AS658" s="19"/>
      <c r="AT658" s="19"/>
    </row>
    <row r="659" spans="19:46" ht="15" customHeight="1"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  <c r="AO659" s="19"/>
      <c r="AP659" s="19"/>
      <c r="AQ659" s="19"/>
      <c r="AR659" s="19"/>
      <c r="AS659" s="19"/>
      <c r="AT659" s="19"/>
    </row>
    <row r="660" spans="19:46" ht="15" customHeight="1"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  <c r="AO660" s="19"/>
      <c r="AP660" s="19"/>
      <c r="AQ660" s="19"/>
      <c r="AR660" s="19"/>
      <c r="AS660" s="19"/>
      <c r="AT660" s="19"/>
    </row>
    <row r="661" spans="19:46" ht="15" customHeight="1"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  <c r="AO661" s="19"/>
      <c r="AP661" s="19"/>
      <c r="AQ661" s="19"/>
      <c r="AR661" s="19"/>
      <c r="AS661" s="19"/>
      <c r="AT661" s="19"/>
    </row>
    <row r="662" spans="19:46" ht="15" customHeight="1"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19"/>
      <c r="AE662" s="19"/>
      <c r="AF662" s="19"/>
      <c r="AG662" s="19"/>
      <c r="AH662" s="19"/>
      <c r="AI662" s="19"/>
      <c r="AJ662" s="19"/>
      <c r="AK662" s="19"/>
      <c r="AL662" s="19"/>
      <c r="AM662" s="19"/>
      <c r="AN662" s="19"/>
      <c r="AO662" s="19"/>
      <c r="AP662" s="19"/>
      <c r="AQ662" s="19"/>
      <c r="AR662" s="19"/>
      <c r="AS662" s="19"/>
      <c r="AT662" s="19"/>
    </row>
    <row r="663" spans="19:46" ht="15" customHeight="1"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  <c r="AO663" s="19"/>
      <c r="AP663" s="19"/>
      <c r="AQ663" s="19"/>
      <c r="AR663" s="19"/>
      <c r="AS663" s="19"/>
      <c r="AT663" s="19"/>
    </row>
    <row r="664" spans="19:46" ht="15" customHeight="1"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  <c r="AO664" s="19"/>
      <c r="AP664" s="19"/>
      <c r="AQ664" s="19"/>
      <c r="AR664" s="19"/>
      <c r="AS664" s="19"/>
      <c r="AT664" s="19"/>
    </row>
    <row r="665" spans="19:46" ht="15" customHeight="1"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  <c r="AO665" s="19"/>
      <c r="AP665" s="19"/>
      <c r="AQ665" s="19"/>
      <c r="AR665" s="19"/>
      <c r="AS665" s="19"/>
      <c r="AT665" s="19"/>
    </row>
    <row r="666" spans="19:46" ht="15" customHeight="1"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19"/>
      <c r="AE666" s="19"/>
      <c r="AF666" s="19"/>
      <c r="AG666" s="19"/>
      <c r="AH666" s="19"/>
      <c r="AI666" s="19"/>
      <c r="AJ666" s="19"/>
      <c r="AK666" s="19"/>
      <c r="AL666" s="19"/>
      <c r="AM666" s="19"/>
      <c r="AN666" s="19"/>
      <c r="AO666" s="19"/>
      <c r="AP666" s="19"/>
      <c r="AQ666" s="19"/>
      <c r="AR666" s="19"/>
      <c r="AS666" s="19"/>
      <c r="AT666" s="19"/>
    </row>
    <row r="667" spans="19:46" ht="15" customHeight="1"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  <c r="AO667" s="19"/>
      <c r="AP667" s="19"/>
      <c r="AQ667" s="19"/>
      <c r="AR667" s="19"/>
      <c r="AS667" s="19"/>
      <c r="AT667" s="19"/>
    </row>
    <row r="668" spans="19:46" ht="15" customHeight="1"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  <c r="AO668" s="19"/>
      <c r="AP668" s="19"/>
      <c r="AQ668" s="19"/>
      <c r="AR668" s="19"/>
      <c r="AS668" s="19"/>
      <c r="AT668" s="19"/>
    </row>
    <row r="669" spans="19:46" ht="15" customHeight="1"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  <c r="AO669" s="19"/>
      <c r="AP669" s="19"/>
      <c r="AQ669" s="19"/>
      <c r="AR669" s="19"/>
      <c r="AS669" s="19"/>
      <c r="AT669" s="19"/>
    </row>
    <row r="670" spans="19:46" ht="15" customHeight="1"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19"/>
      <c r="AE670" s="19"/>
      <c r="AF670" s="19"/>
      <c r="AG670" s="19"/>
      <c r="AH670" s="19"/>
      <c r="AI670" s="19"/>
      <c r="AJ670" s="19"/>
      <c r="AK670" s="19"/>
      <c r="AL670" s="19"/>
      <c r="AM670" s="19"/>
      <c r="AN670" s="19"/>
      <c r="AO670" s="19"/>
      <c r="AP670" s="19"/>
      <c r="AQ670" s="19"/>
      <c r="AR670" s="19"/>
      <c r="AS670" s="19"/>
      <c r="AT670" s="19"/>
    </row>
    <row r="671" spans="19:46" ht="15" customHeight="1"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  <c r="AO671" s="19"/>
      <c r="AP671" s="19"/>
      <c r="AQ671" s="19"/>
      <c r="AR671" s="19"/>
      <c r="AS671" s="19"/>
      <c r="AT671" s="19"/>
    </row>
    <row r="672" spans="19:46" ht="15" customHeight="1"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  <c r="AO672" s="19"/>
      <c r="AP672" s="19"/>
      <c r="AQ672" s="19"/>
      <c r="AR672" s="19"/>
      <c r="AS672" s="19"/>
      <c r="AT672" s="19"/>
    </row>
    <row r="673" spans="19:46" ht="15" customHeight="1"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  <c r="AP673" s="19"/>
      <c r="AQ673" s="19"/>
      <c r="AR673" s="19"/>
      <c r="AS673" s="19"/>
      <c r="AT673" s="19"/>
    </row>
    <row r="674" spans="19:46" ht="15" customHeight="1"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19"/>
      <c r="AE674" s="19"/>
      <c r="AF674" s="19"/>
      <c r="AG674" s="19"/>
      <c r="AH674" s="19"/>
      <c r="AI674" s="19"/>
      <c r="AJ674" s="19"/>
      <c r="AK674" s="19"/>
      <c r="AL674" s="19"/>
      <c r="AM674" s="19"/>
      <c r="AN674" s="19"/>
      <c r="AO674" s="19"/>
      <c r="AP674" s="19"/>
      <c r="AQ674" s="19"/>
      <c r="AR674" s="19"/>
      <c r="AS674" s="19"/>
      <c r="AT674" s="19"/>
    </row>
    <row r="675" spans="19:46" ht="15" customHeight="1"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  <c r="AP675" s="19"/>
      <c r="AQ675" s="19"/>
      <c r="AR675" s="19"/>
      <c r="AS675" s="19"/>
      <c r="AT675" s="19"/>
    </row>
    <row r="676" spans="19:46" ht="15" customHeight="1"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  <c r="AO676" s="19"/>
      <c r="AP676" s="19"/>
      <c r="AQ676" s="19"/>
      <c r="AR676" s="19"/>
      <c r="AS676" s="19"/>
      <c r="AT676" s="19"/>
    </row>
    <row r="677" spans="19:46" ht="15" customHeight="1"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  <c r="AO677" s="19"/>
      <c r="AP677" s="19"/>
      <c r="AQ677" s="19"/>
      <c r="AR677" s="19"/>
      <c r="AS677" s="19"/>
      <c r="AT677" s="19"/>
    </row>
    <row r="678" spans="19:46" ht="15" customHeight="1"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19"/>
      <c r="AE678" s="19"/>
      <c r="AF678" s="19"/>
      <c r="AG678" s="19"/>
      <c r="AH678" s="19"/>
      <c r="AI678" s="19"/>
      <c r="AJ678" s="19"/>
      <c r="AK678" s="19"/>
      <c r="AL678" s="19"/>
      <c r="AM678" s="19"/>
      <c r="AN678" s="19"/>
      <c r="AO678" s="19"/>
      <c r="AP678" s="19"/>
      <c r="AQ678" s="19"/>
      <c r="AR678" s="19"/>
      <c r="AS678" s="19"/>
      <c r="AT678" s="19"/>
    </row>
    <row r="679" spans="19:46" ht="15" customHeight="1"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  <c r="AP679" s="19"/>
      <c r="AQ679" s="19"/>
      <c r="AR679" s="19"/>
      <c r="AS679" s="19"/>
      <c r="AT679" s="19"/>
    </row>
    <row r="680" spans="19:46" ht="15" customHeight="1"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  <c r="AO680" s="19"/>
      <c r="AP680" s="19"/>
      <c r="AQ680" s="19"/>
      <c r="AR680" s="19"/>
      <c r="AS680" s="19"/>
      <c r="AT680" s="19"/>
    </row>
    <row r="681" spans="19:46" ht="15" customHeight="1"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  <c r="AP681" s="19"/>
      <c r="AQ681" s="19"/>
      <c r="AR681" s="19"/>
      <c r="AS681" s="19"/>
      <c r="AT681" s="19"/>
    </row>
    <row r="682" spans="19:46" ht="15" customHeight="1"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D682" s="19"/>
      <c r="AE682" s="19"/>
      <c r="AF682" s="19"/>
      <c r="AG682" s="19"/>
      <c r="AH682" s="19"/>
      <c r="AI682" s="19"/>
      <c r="AJ682" s="19"/>
      <c r="AK682" s="19"/>
      <c r="AL682" s="19"/>
      <c r="AM682" s="19"/>
      <c r="AN682" s="19"/>
      <c r="AO682" s="19"/>
      <c r="AP682" s="19"/>
      <c r="AQ682" s="19"/>
      <c r="AR682" s="19"/>
      <c r="AS682" s="19"/>
      <c r="AT682" s="19"/>
    </row>
    <row r="683" spans="19:46" ht="15" customHeight="1"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  <c r="AO683" s="19"/>
      <c r="AP683" s="19"/>
      <c r="AQ683" s="19"/>
      <c r="AR683" s="19"/>
      <c r="AS683" s="19"/>
      <c r="AT683" s="19"/>
    </row>
    <row r="684" spans="19:46" ht="15" customHeight="1"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  <c r="AO684" s="19"/>
      <c r="AP684" s="19"/>
      <c r="AQ684" s="19"/>
      <c r="AR684" s="19"/>
      <c r="AS684" s="19"/>
      <c r="AT684" s="19"/>
    </row>
    <row r="685" spans="19:46" ht="15" customHeight="1"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  <c r="AP685" s="19"/>
      <c r="AQ685" s="19"/>
      <c r="AR685" s="19"/>
      <c r="AS685" s="19"/>
      <c r="AT685" s="19"/>
    </row>
    <row r="686" spans="19:46" ht="15" customHeight="1"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D686" s="19"/>
      <c r="AE686" s="19"/>
      <c r="AF686" s="19"/>
      <c r="AG686" s="19"/>
      <c r="AH686" s="19"/>
      <c r="AI686" s="19"/>
      <c r="AJ686" s="19"/>
      <c r="AK686" s="19"/>
      <c r="AL686" s="19"/>
      <c r="AM686" s="19"/>
      <c r="AN686" s="19"/>
      <c r="AO686" s="19"/>
      <c r="AP686" s="19"/>
      <c r="AQ686" s="19"/>
      <c r="AR686" s="19"/>
      <c r="AS686" s="19"/>
      <c r="AT686" s="19"/>
    </row>
    <row r="687" spans="19:46" ht="15" customHeight="1"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  <c r="AP687" s="19"/>
      <c r="AQ687" s="19"/>
      <c r="AR687" s="19"/>
      <c r="AS687" s="19"/>
      <c r="AT687" s="19"/>
    </row>
    <row r="688" spans="19:46" ht="15" customHeight="1"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  <c r="AO688" s="19"/>
      <c r="AP688" s="19"/>
      <c r="AQ688" s="19"/>
      <c r="AR688" s="19"/>
      <c r="AS688" s="19"/>
      <c r="AT688" s="19"/>
    </row>
    <row r="689" spans="19:46" ht="15" customHeight="1"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  <c r="AO689" s="19"/>
      <c r="AP689" s="19"/>
      <c r="AQ689" s="19"/>
      <c r="AR689" s="19"/>
      <c r="AS689" s="19"/>
      <c r="AT689" s="19"/>
    </row>
    <row r="690" spans="19:46" ht="15" customHeight="1"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D690" s="19"/>
      <c r="AE690" s="19"/>
      <c r="AF690" s="19"/>
      <c r="AG690" s="19"/>
      <c r="AH690" s="19"/>
      <c r="AI690" s="19"/>
      <c r="AJ690" s="19"/>
      <c r="AK690" s="19"/>
      <c r="AL690" s="19"/>
      <c r="AM690" s="19"/>
      <c r="AN690" s="19"/>
      <c r="AO690" s="19"/>
      <c r="AP690" s="19"/>
      <c r="AQ690" s="19"/>
      <c r="AR690" s="19"/>
      <c r="AS690" s="19"/>
      <c r="AT690" s="19"/>
    </row>
    <row r="691" spans="19:46" ht="15" customHeight="1"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  <c r="AP691" s="19"/>
      <c r="AQ691" s="19"/>
      <c r="AR691" s="19"/>
      <c r="AS691" s="19"/>
      <c r="AT691" s="19"/>
    </row>
    <row r="692" spans="19:46" ht="15" customHeight="1"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  <c r="AO692" s="19"/>
      <c r="AP692" s="19"/>
      <c r="AQ692" s="19"/>
      <c r="AR692" s="19"/>
      <c r="AS692" s="19"/>
      <c r="AT692" s="19"/>
    </row>
    <row r="693" spans="19:46" ht="15" customHeight="1"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  <c r="AP693" s="19"/>
      <c r="AQ693" s="19"/>
      <c r="AR693" s="19"/>
      <c r="AS693" s="19"/>
      <c r="AT693" s="19"/>
    </row>
    <row r="694" spans="19:46" ht="15" customHeight="1"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19"/>
      <c r="AE694" s="19"/>
      <c r="AF694" s="19"/>
      <c r="AG694" s="19"/>
      <c r="AH694" s="19"/>
      <c r="AI694" s="19"/>
      <c r="AJ694" s="19"/>
      <c r="AK694" s="19"/>
      <c r="AL694" s="19"/>
      <c r="AM694" s="19"/>
      <c r="AN694" s="19"/>
      <c r="AO694" s="19"/>
      <c r="AP694" s="19"/>
      <c r="AQ694" s="19"/>
      <c r="AR694" s="19"/>
      <c r="AS694" s="19"/>
      <c r="AT694" s="19"/>
    </row>
    <row r="695" spans="19:46" ht="15" customHeight="1"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  <c r="AO695" s="19"/>
      <c r="AP695" s="19"/>
      <c r="AQ695" s="19"/>
      <c r="AR695" s="19"/>
      <c r="AS695" s="19"/>
      <c r="AT695" s="19"/>
    </row>
    <row r="696" spans="19:46" ht="15" customHeight="1"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  <c r="AO696" s="19"/>
      <c r="AP696" s="19"/>
      <c r="AQ696" s="19"/>
      <c r="AR696" s="19"/>
      <c r="AS696" s="19"/>
      <c r="AT696" s="19"/>
    </row>
    <row r="697" spans="19:46" ht="15" customHeight="1"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  <c r="AP697" s="19"/>
      <c r="AQ697" s="19"/>
      <c r="AR697" s="19"/>
      <c r="AS697" s="19"/>
      <c r="AT697" s="19"/>
    </row>
    <row r="698" spans="19:46" ht="15" customHeight="1"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D698" s="19"/>
      <c r="AE698" s="19"/>
      <c r="AF698" s="19"/>
      <c r="AG698" s="19"/>
      <c r="AH698" s="19"/>
      <c r="AI698" s="19"/>
      <c r="AJ698" s="19"/>
      <c r="AK698" s="19"/>
      <c r="AL698" s="19"/>
      <c r="AM698" s="19"/>
      <c r="AN698" s="19"/>
      <c r="AO698" s="19"/>
      <c r="AP698" s="19"/>
      <c r="AQ698" s="19"/>
      <c r="AR698" s="19"/>
      <c r="AS698" s="19"/>
      <c r="AT698" s="19"/>
    </row>
    <row r="699" spans="19:46" ht="15" customHeight="1"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  <c r="AP699" s="19"/>
      <c r="AQ699" s="19"/>
      <c r="AR699" s="19"/>
      <c r="AS699" s="19"/>
      <c r="AT699" s="19"/>
    </row>
    <row r="700" spans="19:46" ht="15" customHeight="1"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  <c r="AH700" s="19"/>
      <c r="AI700" s="19"/>
      <c r="AJ700" s="19"/>
      <c r="AK700" s="19"/>
      <c r="AL700" s="19"/>
      <c r="AM700" s="19"/>
      <c r="AN700" s="19"/>
      <c r="AO700" s="19"/>
      <c r="AP700" s="19"/>
      <c r="AQ700" s="19"/>
      <c r="AR700" s="19"/>
      <c r="AS700" s="19"/>
      <c r="AT700" s="19"/>
    </row>
    <row r="701" spans="19:46" ht="15" customHeight="1"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  <c r="AH701" s="19"/>
      <c r="AI701" s="19"/>
      <c r="AJ701" s="19"/>
      <c r="AK701" s="19"/>
      <c r="AL701" s="19"/>
      <c r="AM701" s="19"/>
      <c r="AN701" s="19"/>
      <c r="AO701" s="19"/>
      <c r="AP701" s="19"/>
      <c r="AQ701" s="19"/>
      <c r="AR701" s="19"/>
      <c r="AS701" s="19"/>
      <c r="AT701" s="19"/>
    </row>
    <row r="702" spans="19:46" ht="15" customHeight="1"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D702" s="19"/>
      <c r="AE702" s="19"/>
      <c r="AF702" s="19"/>
      <c r="AG702" s="19"/>
      <c r="AH702" s="19"/>
      <c r="AI702" s="19"/>
      <c r="AJ702" s="19"/>
      <c r="AK702" s="19"/>
      <c r="AL702" s="19"/>
      <c r="AM702" s="19"/>
      <c r="AN702" s="19"/>
      <c r="AO702" s="19"/>
      <c r="AP702" s="19"/>
      <c r="AQ702" s="19"/>
      <c r="AR702" s="19"/>
      <c r="AS702" s="19"/>
      <c r="AT702" s="19"/>
    </row>
    <row r="703" spans="19:46" ht="15" customHeight="1"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  <c r="AO703" s="19"/>
      <c r="AP703" s="19"/>
      <c r="AQ703" s="19"/>
      <c r="AR703" s="19"/>
      <c r="AS703" s="19"/>
      <c r="AT703" s="19"/>
    </row>
    <row r="704" spans="19:46" ht="15" customHeight="1"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  <c r="AG704" s="19"/>
      <c r="AH704" s="19"/>
      <c r="AI704" s="19"/>
      <c r="AJ704" s="19"/>
      <c r="AK704" s="19"/>
      <c r="AL704" s="19"/>
      <c r="AM704" s="19"/>
      <c r="AN704" s="19"/>
      <c r="AO704" s="19"/>
      <c r="AP704" s="19"/>
      <c r="AQ704" s="19"/>
      <c r="AR704" s="19"/>
      <c r="AS704" s="19"/>
      <c r="AT704" s="19"/>
    </row>
    <row r="705" spans="19:46" ht="15" customHeight="1"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  <c r="AO705" s="19"/>
      <c r="AP705" s="19"/>
      <c r="AQ705" s="19"/>
      <c r="AR705" s="19"/>
      <c r="AS705" s="19"/>
      <c r="AT705" s="19"/>
    </row>
    <row r="706" spans="19:46" ht="15" customHeight="1"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D706" s="19"/>
      <c r="AE706" s="19"/>
      <c r="AF706" s="19"/>
      <c r="AG706" s="19"/>
      <c r="AH706" s="19"/>
      <c r="AI706" s="19"/>
      <c r="AJ706" s="19"/>
      <c r="AK706" s="19"/>
      <c r="AL706" s="19"/>
      <c r="AM706" s="19"/>
      <c r="AN706" s="19"/>
      <c r="AO706" s="19"/>
      <c r="AP706" s="19"/>
      <c r="AQ706" s="19"/>
      <c r="AR706" s="19"/>
      <c r="AS706" s="19"/>
      <c r="AT706" s="19"/>
    </row>
    <row r="707" spans="19:46" ht="15" customHeight="1"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  <c r="AH707" s="19"/>
      <c r="AI707" s="19"/>
      <c r="AJ707" s="19"/>
      <c r="AK707" s="19"/>
      <c r="AL707" s="19"/>
      <c r="AM707" s="19"/>
      <c r="AN707" s="19"/>
      <c r="AO707" s="19"/>
      <c r="AP707" s="19"/>
      <c r="AQ707" s="19"/>
      <c r="AR707" s="19"/>
      <c r="AS707" s="19"/>
      <c r="AT707" s="19"/>
    </row>
    <row r="708" spans="19:46" ht="15" customHeight="1"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  <c r="AH708" s="19"/>
      <c r="AI708" s="19"/>
      <c r="AJ708" s="19"/>
      <c r="AK708" s="19"/>
      <c r="AL708" s="19"/>
      <c r="AM708" s="19"/>
      <c r="AN708" s="19"/>
      <c r="AO708" s="19"/>
      <c r="AP708" s="19"/>
      <c r="AQ708" s="19"/>
      <c r="AR708" s="19"/>
      <c r="AS708" s="19"/>
      <c r="AT708" s="19"/>
    </row>
    <row r="709" spans="19:46" ht="15" customHeight="1"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  <c r="AO709" s="19"/>
      <c r="AP709" s="19"/>
      <c r="AQ709" s="19"/>
      <c r="AR709" s="19"/>
      <c r="AS709" s="19"/>
      <c r="AT709" s="19"/>
    </row>
    <row r="710" spans="19:46" ht="15" customHeight="1"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  <c r="AD710" s="19"/>
      <c r="AE710" s="19"/>
      <c r="AF710" s="19"/>
      <c r="AG710" s="19"/>
      <c r="AH710" s="19"/>
      <c r="AI710" s="19"/>
      <c r="AJ710" s="19"/>
      <c r="AK710" s="19"/>
      <c r="AL710" s="19"/>
      <c r="AM710" s="19"/>
      <c r="AN710" s="19"/>
      <c r="AO710" s="19"/>
      <c r="AP710" s="19"/>
      <c r="AQ710" s="19"/>
      <c r="AR710" s="19"/>
      <c r="AS710" s="19"/>
      <c r="AT710" s="19"/>
    </row>
    <row r="711" spans="19:46" ht="15" customHeight="1"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  <c r="AO711" s="19"/>
      <c r="AP711" s="19"/>
      <c r="AQ711" s="19"/>
      <c r="AR711" s="19"/>
      <c r="AS711" s="19"/>
      <c r="AT711" s="19"/>
    </row>
    <row r="712" spans="19:46" ht="15" customHeight="1"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  <c r="AO712" s="19"/>
      <c r="AP712" s="19"/>
      <c r="AQ712" s="19"/>
      <c r="AR712" s="19"/>
      <c r="AS712" s="19"/>
      <c r="AT712" s="19"/>
    </row>
    <row r="713" spans="19:46" ht="15" customHeight="1"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  <c r="AO713" s="19"/>
      <c r="AP713" s="19"/>
      <c r="AQ713" s="19"/>
      <c r="AR713" s="19"/>
      <c r="AS713" s="19"/>
      <c r="AT713" s="19"/>
    </row>
    <row r="714" spans="19:46" ht="15" customHeight="1"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  <c r="AD714" s="19"/>
      <c r="AE714" s="19"/>
      <c r="AF714" s="19"/>
      <c r="AG714" s="19"/>
      <c r="AH714" s="19"/>
      <c r="AI714" s="19"/>
      <c r="AJ714" s="19"/>
      <c r="AK714" s="19"/>
      <c r="AL714" s="19"/>
      <c r="AM714" s="19"/>
      <c r="AN714" s="19"/>
      <c r="AO714" s="19"/>
      <c r="AP714" s="19"/>
      <c r="AQ714" s="19"/>
      <c r="AR714" s="19"/>
      <c r="AS714" s="19"/>
      <c r="AT714" s="19"/>
    </row>
    <row r="715" spans="19:46" ht="15" customHeight="1"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  <c r="AO715" s="19"/>
      <c r="AP715" s="19"/>
      <c r="AQ715" s="19"/>
      <c r="AR715" s="19"/>
      <c r="AS715" s="19"/>
      <c r="AT715" s="19"/>
    </row>
    <row r="716" spans="19:46" ht="15" customHeight="1"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  <c r="AH716" s="19"/>
      <c r="AI716" s="19"/>
      <c r="AJ716" s="19"/>
      <c r="AK716" s="19"/>
      <c r="AL716" s="19"/>
      <c r="AM716" s="19"/>
      <c r="AN716" s="19"/>
      <c r="AO716" s="19"/>
      <c r="AP716" s="19"/>
      <c r="AQ716" s="19"/>
      <c r="AR716" s="19"/>
      <c r="AS716" s="19"/>
      <c r="AT716" s="19"/>
    </row>
    <row r="717" spans="19:46" ht="15" customHeight="1"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  <c r="AO717" s="19"/>
      <c r="AP717" s="19"/>
      <c r="AQ717" s="19"/>
      <c r="AR717" s="19"/>
      <c r="AS717" s="19"/>
      <c r="AT717" s="19"/>
    </row>
    <row r="718" spans="19:46" ht="15" customHeight="1"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D718" s="19"/>
      <c r="AE718" s="19"/>
      <c r="AF718" s="19"/>
      <c r="AG718" s="19"/>
      <c r="AH718" s="19"/>
      <c r="AI718" s="19"/>
      <c r="AJ718" s="19"/>
      <c r="AK718" s="19"/>
      <c r="AL718" s="19"/>
      <c r="AM718" s="19"/>
      <c r="AN718" s="19"/>
      <c r="AO718" s="19"/>
      <c r="AP718" s="19"/>
      <c r="AQ718" s="19"/>
      <c r="AR718" s="19"/>
      <c r="AS718" s="19"/>
      <c r="AT718" s="19"/>
    </row>
    <row r="719" spans="19:46" ht="15" customHeight="1"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  <c r="AO719" s="19"/>
      <c r="AP719" s="19"/>
      <c r="AQ719" s="19"/>
      <c r="AR719" s="19"/>
      <c r="AS719" s="19"/>
      <c r="AT719" s="19"/>
    </row>
    <row r="720" spans="19:46" ht="15" customHeight="1"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  <c r="AO720" s="19"/>
      <c r="AP720" s="19"/>
      <c r="AQ720" s="19"/>
      <c r="AR720" s="19"/>
      <c r="AS720" s="19"/>
      <c r="AT720" s="19"/>
    </row>
    <row r="721" spans="19:46" ht="15" customHeight="1"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  <c r="AO721" s="19"/>
      <c r="AP721" s="19"/>
      <c r="AQ721" s="19"/>
      <c r="AR721" s="19"/>
      <c r="AS721" s="19"/>
      <c r="AT721" s="19"/>
    </row>
    <row r="722" spans="19:46" ht="15" customHeight="1"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  <c r="AD722" s="19"/>
      <c r="AE722" s="19"/>
      <c r="AF722" s="19"/>
      <c r="AG722" s="19"/>
      <c r="AH722" s="19"/>
      <c r="AI722" s="19"/>
      <c r="AJ722" s="19"/>
      <c r="AK722" s="19"/>
      <c r="AL722" s="19"/>
      <c r="AM722" s="19"/>
      <c r="AN722" s="19"/>
      <c r="AO722" s="19"/>
      <c r="AP722" s="19"/>
      <c r="AQ722" s="19"/>
      <c r="AR722" s="19"/>
      <c r="AS722" s="19"/>
      <c r="AT722" s="19"/>
    </row>
    <row r="723" spans="19:46" ht="15" customHeight="1"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  <c r="AO723" s="19"/>
      <c r="AP723" s="19"/>
      <c r="AQ723" s="19"/>
      <c r="AR723" s="19"/>
      <c r="AS723" s="19"/>
      <c r="AT723" s="19"/>
    </row>
    <row r="724" spans="19:46" ht="15" customHeight="1"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  <c r="AH724" s="19"/>
      <c r="AI724" s="19"/>
      <c r="AJ724" s="19"/>
      <c r="AK724" s="19"/>
      <c r="AL724" s="19"/>
      <c r="AM724" s="19"/>
      <c r="AN724" s="19"/>
      <c r="AO724" s="19"/>
      <c r="AP724" s="19"/>
      <c r="AQ724" s="19"/>
      <c r="AR724" s="19"/>
      <c r="AS724" s="19"/>
      <c r="AT724" s="19"/>
    </row>
    <row r="725" spans="19:46" ht="15" customHeight="1"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  <c r="AH725" s="19"/>
      <c r="AI725" s="19"/>
      <c r="AJ725" s="19"/>
      <c r="AK725" s="19"/>
      <c r="AL725" s="19"/>
      <c r="AM725" s="19"/>
      <c r="AN725" s="19"/>
      <c r="AO725" s="19"/>
      <c r="AP725" s="19"/>
      <c r="AQ725" s="19"/>
      <c r="AR725" s="19"/>
      <c r="AS725" s="19"/>
      <c r="AT725" s="19"/>
    </row>
    <row r="726" spans="19:46" ht="15" customHeight="1"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D726" s="19"/>
      <c r="AE726" s="19"/>
      <c r="AF726" s="19"/>
      <c r="AG726" s="19"/>
      <c r="AH726" s="19"/>
      <c r="AI726" s="19"/>
      <c r="AJ726" s="19"/>
      <c r="AK726" s="19"/>
      <c r="AL726" s="19"/>
      <c r="AM726" s="19"/>
      <c r="AN726" s="19"/>
      <c r="AO726" s="19"/>
      <c r="AP726" s="19"/>
      <c r="AQ726" s="19"/>
      <c r="AR726" s="19"/>
      <c r="AS726" s="19"/>
      <c r="AT726" s="19"/>
    </row>
    <row r="727" spans="19:46" ht="15" customHeight="1"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19"/>
      <c r="AK727" s="19"/>
      <c r="AL727" s="19"/>
      <c r="AM727" s="19"/>
      <c r="AN727" s="19"/>
      <c r="AO727" s="19"/>
      <c r="AP727" s="19"/>
      <c r="AQ727" s="19"/>
      <c r="AR727" s="19"/>
      <c r="AS727" s="19"/>
      <c r="AT727" s="19"/>
    </row>
    <row r="728" spans="19:46" ht="15" customHeight="1"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  <c r="AG728" s="19"/>
      <c r="AH728" s="19"/>
      <c r="AI728" s="19"/>
      <c r="AJ728" s="19"/>
      <c r="AK728" s="19"/>
      <c r="AL728" s="19"/>
      <c r="AM728" s="19"/>
      <c r="AN728" s="19"/>
      <c r="AO728" s="19"/>
      <c r="AP728" s="19"/>
      <c r="AQ728" s="19"/>
      <c r="AR728" s="19"/>
      <c r="AS728" s="19"/>
      <c r="AT728" s="19"/>
    </row>
    <row r="729" spans="19:46" ht="15" customHeight="1"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19"/>
      <c r="AK729" s="19"/>
      <c r="AL729" s="19"/>
      <c r="AM729" s="19"/>
      <c r="AN729" s="19"/>
      <c r="AO729" s="19"/>
      <c r="AP729" s="19"/>
      <c r="AQ729" s="19"/>
      <c r="AR729" s="19"/>
      <c r="AS729" s="19"/>
      <c r="AT729" s="19"/>
    </row>
    <row r="730" spans="19:46" ht="15" customHeight="1"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  <c r="AD730" s="19"/>
      <c r="AE730" s="19"/>
      <c r="AF730" s="19"/>
      <c r="AG730" s="19"/>
      <c r="AH730" s="19"/>
      <c r="AI730" s="19"/>
      <c r="AJ730" s="19"/>
      <c r="AK730" s="19"/>
      <c r="AL730" s="19"/>
      <c r="AM730" s="19"/>
      <c r="AN730" s="19"/>
      <c r="AO730" s="19"/>
      <c r="AP730" s="19"/>
      <c r="AQ730" s="19"/>
      <c r="AR730" s="19"/>
      <c r="AS730" s="19"/>
      <c r="AT730" s="19"/>
    </row>
    <row r="731" spans="19:46" ht="15" customHeight="1"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  <c r="AH731" s="19"/>
      <c r="AI731" s="19"/>
      <c r="AJ731" s="19"/>
      <c r="AK731" s="19"/>
      <c r="AL731" s="19"/>
      <c r="AM731" s="19"/>
      <c r="AN731" s="19"/>
      <c r="AO731" s="19"/>
      <c r="AP731" s="19"/>
      <c r="AQ731" s="19"/>
      <c r="AR731" s="19"/>
      <c r="AS731" s="19"/>
      <c r="AT731" s="19"/>
    </row>
    <row r="732" spans="19:46" ht="15" customHeight="1"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  <c r="AH732" s="19"/>
      <c r="AI732" s="19"/>
      <c r="AJ732" s="19"/>
      <c r="AK732" s="19"/>
      <c r="AL732" s="19"/>
      <c r="AM732" s="19"/>
      <c r="AN732" s="19"/>
      <c r="AO732" s="19"/>
      <c r="AP732" s="19"/>
      <c r="AQ732" s="19"/>
      <c r="AR732" s="19"/>
      <c r="AS732" s="19"/>
      <c r="AT732" s="19"/>
    </row>
    <row r="733" spans="19:46" ht="15" customHeight="1"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19"/>
      <c r="AK733" s="19"/>
      <c r="AL733" s="19"/>
      <c r="AM733" s="19"/>
      <c r="AN733" s="19"/>
      <c r="AO733" s="19"/>
      <c r="AP733" s="19"/>
      <c r="AQ733" s="19"/>
      <c r="AR733" s="19"/>
      <c r="AS733" s="19"/>
      <c r="AT733" s="19"/>
    </row>
    <row r="734" spans="19:46" ht="15" customHeight="1"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  <c r="AD734" s="19"/>
      <c r="AE734" s="19"/>
      <c r="AF734" s="19"/>
      <c r="AG734" s="19"/>
      <c r="AH734" s="19"/>
      <c r="AI734" s="19"/>
      <c r="AJ734" s="19"/>
      <c r="AK734" s="19"/>
      <c r="AL734" s="19"/>
      <c r="AM734" s="19"/>
      <c r="AN734" s="19"/>
      <c r="AO734" s="19"/>
      <c r="AP734" s="19"/>
      <c r="AQ734" s="19"/>
      <c r="AR734" s="19"/>
      <c r="AS734" s="19"/>
      <c r="AT734" s="19"/>
    </row>
    <row r="735" spans="19:46" ht="15" customHeight="1"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19"/>
      <c r="AK735" s="19"/>
      <c r="AL735" s="19"/>
      <c r="AM735" s="19"/>
      <c r="AN735" s="19"/>
      <c r="AO735" s="19"/>
      <c r="AP735" s="19"/>
      <c r="AQ735" s="19"/>
      <c r="AR735" s="19"/>
      <c r="AS735" s="19"/>
      <c r="AT735" s="19"/>
    </row>
    <row r="736" spans="19:46" ht="15" customHeight="1"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  <c r="AH736" s="19"/>
      <c r="AI736" s="19"/>
      <c r="AJ736" s="19"/>
      <c r="AK736" s="19"/>
      <c r="AL736" s="19"/>
      <c r="AM736" s="19"/>
      <c r="AN736" s="19"/>
      <c r="AO736" s="19"/>
      <c r="AP736" s="19"/>
      <c r="AQ736" s="19"/>
      <c r="AR736" s="19"/>
      <c r="AS736" s="19"/>
      <c r="AT736" s="19"/>
    </row>
    <row r="737" spans="19:46" ht="15" customHeight="1"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  <c r="AH737" s="19"/>
      <c r="AI737" s="19"/>
      <c r="AJ737" s="19"/>
      <c r="AK737" s="19"/>
      <c r="AL737" s="19"/>
      <c r="AM737" s="19"/>
      <c r="AN737" s="19"/>
      <c r="AO737" s="19"/>
      <c r="AP737" s="19"/>
      <c r="AQ737" s="19"/>
      <c r="AR737" s="19"/>
      <c r="AS737" s="19"/>
      <c r="AT737" s="19"/>
    </row>
    <row r="738" spans="19:46" ht="15" customHeight="1"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  <c r="AD738" s="19"/>
      <c r="AE738" s="19"/>
      <c r="AF738" s="19"/>
      <c r="AG738" s="19"/>
      <c r="AH738" s="19"/>
      <c r="AI738" s="19"/>
      <c r="AJ738" s="19"/>
      <c r="AK738" s="19"/>
      <c r="AL738" s="19"/>
      <c r="AM738" s="19"/>
      <c r="AN738" s="19"/>
      <c r="AO738" s="19"/>
      <c r="AP738" s="19"/>
      <c r="AQ738" s="19"/>
      <c r="AR738" s="19"/>
      <c r="AS738" s="19"/>
      <c r="AT738" s="19"/>
    </row>
    <row r="739" spans="19:46" ht="15" customHeight="1"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  <c r="AH739" s="19"/>
      <c r="AI739" s="19"/>
      <c r="AJ739" s="19"/>
      <c r="AK739" s="19"/>
      <c r="AL739" s="19"/>
      <c r="AM739" s="19"/>
      <c r="AN739" s="19"/>
      <c r="AO739" s="19"/>
      <c r="AP739" s="19"/>
      <c r="AQ739" s="19"/>
      <c r="AR739" s="19"/>
      <c r="AS739" s="19"/>
      <c r="AT739" s="19"/>
    </row>
    <row r="740" spans="19:46" ht="15" customHeight="1"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19"/>
      <c r="AE740" s="19"/>
      <c r="AF740" s="19"/>
      <c r="AG740" s="19"/>
      <c r="AH740" s="19"/>
      <c r="AI740" s="19"/>
      <c r="AJ740" s="19"/>
      <c r="AK740" s="19"/>
      <c r="AL740" s="19"/>
      <c r="AM740" s="19"/>
      <c r="AN740" s="19"/>
      <c r="AO740" s="19"/>
      <c r="AP740" s="19"/>
      <c r="AQ740" s="19"/>
      <c r="AR740" s="19"/>
      <c r="AS740" s="19"/>
      <c r="AT740" s="19"/>
    </row>
    <row r="741" spans="19:46" ht="15" customHeight="1"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  <c r="AH741" s="19"/>
      <c r="AI741" s="19"/>
      <c r="AJ741" s="19"/>
      <c r="AK741" s="19"/>
      <c r="AL741" s="19"/>
      <c r="AM741" s="19"/>
      <c r="AN741" s="19"/>
      <c r="AO741" s="19"/>
      <c r="AP741" s="19"/>
      <c r="AQ741" s="19"/>
      <c r="AR741" s="19"/>
      <c r="AS741" s="19"/>
      <c r="AT741" s="19"/>
    </row>
    <row r="742" spans="19:46" ht="15" customHeight="1"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  <c r="AD742" s="19"/>
      <c r="AE742" s="19"/>
      <c r="AF742" s="19"/>
      <c r="AG742" s="19"/>
      <c r="AH742" s="19"/>
      <c r="AI742" s="19"/>
      <c r="AJ742" s="19"/>
      <c r="AK742" s="19"/>
      <c r="AL742" s="19"/>
      <c r="AM742" s="19"/>
      <c r="AN742" s="19"/>
      <c r="AO742" s="19"/>
      <c r="AP742" s="19"/>
      <c r="AQ742" s="19"/>
      <c r="AR742" s="19"/>
      <c r="AS742" s="19"/>
      <c r="AT742" s="19"/>
    </row>
    <row r="743" spans="19:46" ht="15" customHeight="1"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  <c r="AG743" s="19"/>
      <c r="AH743" s="19"/>
      <c r="AI743" s="19"/>
      <c r="AJ743" s="19"/>
      <c r="AK743" s="19"/>
      <c r="AL743" s="19"/>
      <c r="AM743" s="19"/>
      <c r="AN743" s="19"/>
      <c r="AO743" s="19"/>
      <c r="AP743" s="19"/>
      <c r="AQ743" s="19"/>
      <c r="AR743" s="19"/>
      <c r="AS743" s="19"/>
      <c r="AT743" s="19"/>
    </row>
    <row r="744" spans="19:46" ht="15" customHeight="1"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  <c r="AG744" s="19"/>
      <c r="AH744" s="19"/>
      <c r="AI744" s="19"/>
      <c r="AJ744" s="19"/>
      <c r="AK744" s="19"/>
      <c r="AL744" s="19"/>
      <c r="AM744" s="19"/>
      <c r="AN744" s="19"/>
      <c r="AO744" s="19"/>
      <c r="AP744" s="19"/>
      <c r="AQ744" s="19"/>
      <c r="AR744" s="19"/>
      <c r="AS744" s="19"/>
      <c r="AT744" s="19"/>
    </row>
    <row r="745" spans="19:46" ht="15" customHeight="1"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  <c r="AH745" s="19"/>
      <c r="AI745" s="19"/>
      <c r="AJ745" s="19"/>
      <c r="AK745" s="19"/>
      <c r="AL745" s="19"/>
      <c r="AM745" s="19"/>
      <c r="AN745" s="19"/>
      <c r="AO745" s="19"/>
      <c r="AP745" s="19"/>
      <c r="AQ745" s="19"/>
      <c r="AR745" s="19"/>
      <c r="AS745" s="19"/>
      <c r="AT745" s="19"/>
    </row>
    <row r="746" spans="19:46" ht="15" customHeight="1"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  <c r="AD746" s="19"/>
      <c r="AE746" s="19"/>
      <c r="AF746" s="19"/>
      <c r="AG746" s="19"/>
      <c r="AH746" s="19"/>
      <c r="AI746" s="19"/>
      <c r="AJ746" s="19"/>
      <c r="AK746" s="19"/>
      <c r="AL746" s="19"/>
      <c r="AM746" s="19"/>
      <c r="AN746" s="19"/>
      <c r="AO746" s="19"/>
      <c r="AP746" s="19"/>
      <c r="AQ746" s="19"/>
      <c r="AR746" s="19"/>
      <c r="AS746" s="19"/>
      <c r="AT746" s="19"/>
    </row>
    <row r="747" spans="19:46" ht="15" customHeight="1"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  <c r="AH747" s="19"/>
      <c r="AI747" s="19"/>
      <c r="AJ747" s="19"/>
      <c r="AK747" s="19"/>
      <c r="AL747" s="19"/>
      <c r="AM747" s="19"/>
      <c r="AN747" s="19"/>
      <c r="AO747" s="19"/>
      <c r="AP747" s="19"/>
      <c r="AQ747" s="19"/>
      <c r="AR747" s="19"/>
      <c r="AS747" s="19"/>
      <c r="AT747" s="19"/>
    </row>
    <row r="748" spans="19:46" ht="15" customHeight="1"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  <c r="AG748" s="19"/>
      <c r="AH748" s="19"/>
      <c r="AI748" s="19"/>
      <c r="AJ748" s="19"/>
      <c r="AK748" s="19"/>
      <c r="AL748" s="19"/>
      <c r="AM748" s="19"/>
      <c r="AN748" s="19"/>
      <c r="AO748" s="19"/>
      <c r="AP748" s="19"/>
      <c r="AQ748" s="19"/>
      <c r="AR748" s="19"/>
      <c r="AS748" s="19"/>
      <c r="AT748" s="19"/>
    </row>
    <row r="749" spans="19:46" ht="15" customHeight="1"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  <c r="AG749" s="19"/>
      <c r="AH749" s="19"/>
      <c r="AI749" s="19"/>
      <c r="AJ749" s="19"/>
      <c r="AK749" s="19"/>
      <c r="AL749" s="19"/>
      <c r="AM749" s="19"/>
      <c r="AN749" s="19"/>
      <c r="AO749" s="19"/>
      <c r="AP749" s="19"/>
      <c r="AQ749" s="19"/>
      <c r="AR749" s="19"/>
      <c r="AS749" s="19"/>
      <c r="AT749" s="19"/>
    </row>
    <row r="750" spans="19:46" ht="15" customHeight="1"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  <c r="AD750" s="19"/>
      <c r="AE750" s="19"/>
      <c r="AF750" s="19"/>
      <c r="AG750" s="19"/>
      <c r="AH750" s="19"/>
      <c r="AI750" s="19"/>
      <c r="AJ750" s="19"/>
      <c r="AK750" s="19"/>
      <c r="AL750" s="19"/>
      <c r="AM750" s="19"/>
      <c r="AN750" s="19"/>
      <c r="AO750" s="19"/>
      <c r="AP750" s="19"/>
      <c r="AQ750" s="19"/>
      <c r="AR750" s="19"/>
      <c r="AS750" s="19"/>
      <c r="AT750" s="19"/>
    </row>
    <row r="751" spans="19:46" ht="15" customHeight="1"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  <c r="AH751" s="19"/>
      <c r="AI751" s="19"/>
      <c r="AJ751" s="19"/>
      <c r="AK751" s="19"/>
      <c r="AL751" s="19"/>
      <c r="AM751" s="19"/>
      <c r="AN751" s="19"/>
      <c r="AO751" s="19"/>
      <c r="AP751" s="19"/>
      <c r="AQ751" s="19"/>
      <c r="AR751" s="19"/>
      <c r="AS751" s="19"/>
      <c r="AT751" s="19"/>
    </row>
    <row r="752" spans="19:46" ht="15" customHeight="1"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19"/>
      <c r="AE752" s="19"/>
      <c r="AF752" s="19"/>
      <c r="AG752" s="19"/>
      <c r="AH752" s="19"/>
      <c r="AI752" s="19"/>
      <c r="AJ752" s="19"/>
      <c r="AK752" s="19"/>
      <c r="AL752" s="19"/>
      <c r="AM752" s="19"/>
      <c r="AN752" s="19"/>
      <c r="AO752" s="19"/>
      <c r="AP752" s="19"/>
      <c r="AQ752" s="19"/>
      <c r="AR752" s="19"/>
      <c r="AS752" s="19"/>
      <c r="AT752" s="19"/>
    </row>
    <row r="753" spans="19:46" ht="15" customHeight="1"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  <c r="AH753" s="19"/>
      <c r="AI753" s="19"/>
      <c r="AJ753" s="19"/>
      <c r="AK753" s="19"/>
      <c r="AL753" s="19"/>
      <c r="AM753" s="19"/>
      <c r="AN753" s="19"/>
      <c r="AO753" s="19"/>
      <c r="AP753" s="19"/>
      <c r="AQ753" s="19"/>
      <c r="AR753" s="19"/>
      <c r="AS753" s="19"/>
      <c r="AT753" s="19"/>
    </row>
    <row r="754" spans="19:46" ht="15" customHeight="1"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  <c r="AD754" s="19"/>
      <c r="AE754" s="19"/>
      <c r="AF754" s="19"/>
      <c r="AG754" s="19"/>
      <c r="AH754" s="19"/>
      <c r="AI754" s="19"/>
      <c r="AJ754" s="19"/>
      <c r="AK754" s="19"/>
      <c r="AL754" s="19"/>
      <c r="AM754" s="19"/>
      <c r="AN754" s="19"/>
      <c r="AO754" s="19"/>
      <c r="AP754" s="19"/>
      <c r="AQ754" s="19"/>
      <c r="AR754" s="19"/>
      <c r="AS754" s="19"/>
      <c r="AT754" s="19"/>
    </row>
    <row r="755" spans="19:46" ht="15" customHeight="1"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  <c r="AG755" s="19"/>
      <c r="AH755" s="19"/>
      <c r="AI755" s="19"/>
      <c r="AJ755" s="19"/>
      <c r="AK755" s="19"/>
      <c r="AL755" s="19"/>
      <c r="AM755" s="19"/>
      <c r="AN755" s="19"/>
      <c r="AO755" s="19"/>
      <c r="AP755" s="19"/>
      <c r="AQ755" s="19"/>
      <c r="AR755" s="19"/>
      <c r="AS755" s="19"/>
      <c r="AT755" s="19"/>
    </row>
    <row r="756" spans="19:46" ht="15" customHeight="1"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  <c r="AG756" s="19"/>
      <c r="AH756" s="19"/>
      <c r="AI756" s="19"/>
      <c r="AJ756" s="19"/>
      <c r="AK756" s="19"/>
      <c r="AL756" s="19"/>
      <c r="AM756" s="19"/>
      <c r="AN756" s="19"/>
      <c r="AO756" s="19"/>
      <c r="AP756" s="19"/>
      <c r="AQ756" s="19"/>
      <c r="AR756" s="19"/>
      <c r="AS756" s="19"/>
      <c r="AT756" s="19"/>
    </row>
    <row r="757" spans="19:46" ht="15" customHeight="1"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  <c r="AH757" s="19"/>
      <c r="AI757" s="19"/>
      <c r="AJ757" s="19"/>
      <c r="AK757" s="19"/>
      <c r="AL757" s="19"/>
      <c r="AM757" s="19"/>
      <c r="AN757" s="19"/>
      <c r="AO757" s="19"/>
      <c r="AP757" s="19"/>
      <c r="AQ757" s="19"/>
      <c r="AR757" s="19"/>
      <c r="AS757" s="19"/>
      <c r="AT757" s="19"/>
    </row>
    <row r="758" spans="19:46" ht="15" customHeight="1"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  <c r="AD758" s="19"/>
      <c r="AE758" s="19"/>
      <c r="AF758" s="19"/>
      <c r="AG758" s="19"/>
      <c r="AH758" s="19"/>
      <c r="AI758" s="19"/>
      <c r="AJ758" s="19"/>
      <c r="AK758" s="19"/>
      <c r="AL758" s="19"/>
      <c r="AM758" s="19"/>
      <c r="AN758" s="19"/>
      <c r="AO758" s="19"/>
      <c r="AP758" s="19"/>
      <c r="AQ758" s="19"/>
      <c r="AR758" s="19"/>
      <c r="AS758" s="19"/>
      <c r="AT758" s="19"/>
    </row>
    <row r="759" spans="19:46" ht="15" customHeight="1"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  <c r="AH759" s="19"/>
      <c r="AI759" s="19"/>
      <c r="AJ759" s="19"/>
      <c r="AK759" s="19"/>
      <c r="AL759" s="19"/>
      <c r="AM759" s="19"/>
      <c r="AN759" s="19"/>
      <c r="AO759" s="19"/>
      <c r="AP759" s="19"/>
      <c r="AQ759" s="19"/>
      <c r="AR759" s="19"/>
      <c r="AS759" s="19"/>
      <c r="AT759" s="19"/>
    </row>
    <row r="760" spans="19:46" ht="15" customHeight="1"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  <c r="AG760" s="19"/>
      <c r="AH760" s="19"/>
      <c r="AI760" s="19"/>
      <c r="AJ760" s="19"/>
      <c r="AK760" s="19"/>
      <c r="AL760" s="19"/>
      <c r="AM760" s="19"/>
      <c r="AN760" s="19"/>
      <c r="AO760" s="19"/>
      <c r="AP760" s="19"/>
      <c r="AQ760" s="19"/>
      <c r="AR760" s="19"/>
      <c r="AS760" s="19"/>
      <c r="AT760" s="19"/>
    </row>
    <row r="761" spans="19:46" ht="15" customHeight="1"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  <c r="AG761" s="19"/>
      <c r="AH761" s="19"/>
      <c r="AI761" s="19"/>
      <c r="AJ761" s="19"/>
      <c r="AK761" s="19"/>
      <c r="AL761" s="19"/>
      <c r="AM761" s="19"/>
      <c r="AN761" s="19"/>
      <c r="AO761" s="19"/>
      <c r="AP761" s="19"/>
      <c r="AQ761" s="19"/>
      <c r="AR761" s="19"/>
      <c r="AS761" s="19"/>
      <c r="AT761" s="19"/>
    </row>
    <row r="762" spans="19:46" ht="15" customHeight="1"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  <c r="AD762" s="19"/>
      <c r="AE762" s="19"/>
      <c r="AF762" s="19"/>
      <c r="AG762" s="19"/>
      <c r="AH762" s="19"/>
      <c r="AI762" s="19"/>
      <c r="AJ762" s="19"/>
      <c r="AK762" s="19"/>
      <c r="AL762" s="19"/>
      <c r="AM762" s="19"/>
      <c r="AN762" s="19"/>
      <c r="AO762" s="19"/>
      <c r="AP762" s="19"/>
      <c r="AQ762" s="19"/>
      <c r="AR762" s="19"/>
      <c r="AS762" s="19"/>
      <c r="AT762" s="19"/>
    </row>
    <row r="763" spans="19:46" ht="15" customHeight="1"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  <c r="AH763" s="19"/>
      <c r="AI763" s="19"/>
      <c r="AJ763" s="19"/>
      <c r="AK763" s="19"/>
      <c r="AL763" s="19"/>
      <c r="AM763" s="19"/>
      <c r="AN763" s="19"/>
      <c r="AO763" s="19"/>
      <c r="AP763" s="19"/>
      <c r="AQ763" s="19"/>
      <c r="AR763" s="19"/>
      <c r="AS763" s="19"/>
      <c r="AT763" s="19"/>
    </row>
    <row r="764" spans="19:46" ht="15" customHeight="1"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19"/>
      <c r="AG764" s="19"/>
      <c r="AH764" s="19"/>
      <c r="AI764" s="19"/>
      <c r="AJ764" s="19"/>
      <c r="AK764" s="19"/>
      <c r="AL764" s="19"/>
      <c r="AM764" s="19"/>
      <c r="AN764" s="19"/>
      <c r="AO764" s="19"/>
      <c r="AP764" s="19"/>
      <c r="AQ764" s="19"/>
      <c r="AR764" s="19"/>
      <c r="AS764" s="19"/>
      <c r="AT764" s="19"/>
    </row>
    <row r="765" spans="19:46" ht="15" customHeight="1"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  <c r="AH765" s="19"/>
      <c r="AI765" s="19"/>
      <c r="AJ765" s="19"/>
      <c r="AK765" s="19"/>
      <c r="AL765" s="19"/>
      <c r="AM765" s="19"/>
      <c r="AN765" s="19"/>
      <c r="AO765" s="19"/>
      <c r="AP765" s="19"/>
      <c r="AQ765" s="19"/>
      <c r="AR765" s="19"/>
      <c r="AS765" s="19"/>
      <c r="AT765" s="19"/>
    </row>
    <row r="766" spans="19:46" ht="15" customHeight="1"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  <c r="AD766" s="19"/>
      <c r="AE766" s="19"/>
      <c r="AF766" s="19"/>
      <c r="AG766" s="19"/>
      <c r="AH766" s="19"/>
      <c r="AI766" s="19"/>
      <c r="AJ766" s="19"/>
      <c r="AK766" s="19"/>
      <c r="AL766" s="19"/>
      <c r="AM766" s="19"/>
      <c r="AN766" s="19"/>
      <c r="AO766" s="19"/>
      <c r="AP766" s="19"/>
      <c r="AQ766" s="19"/>
      <c r="AR766" s="19"/>
      <c r="AS766" s="19"/>
      <c r="AT766" s="19"/>
    </row>
    <row r="767" spans="19:46" ht="15" customHeight="1"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  <c r="AG767" s="19"/>
      <c r="AH767" s="19"/>
      <c r="AI767" s="19"/>
      <c r="AJ767" s="19"/>
      <c r="AK767" s="19"/>
      <c r="AL767" s="19"/>
      <c r="AM767" s="19"/>
      <c r="AN767" s="19"/>
      <c r="AO767" s="19"/>
      <c r="AP767" s="19"/>
      <c r="AQ767" s="19"/>
      <c r="AR767" s="19"/>
      <c r="AS767" s="19"/>
      <c r="AT767" s="19"/>
    </row>
    <row r="768" spans="19:46" ht="15" customHeight="1"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  <c r="AG768" s="19"/>
      <c r="AH768" s="19"/>
      <c r="AI768" s="19"/>
      <c r="AJ768" s="19"/>
      <c r="AK768" s="19"/>
      <c r="AL768" s="19"/>
      <c r="AM768" s="19"/>
      <c r="AN768" s="19"/>
      <c r="AO768" s="19"/>
      <c r="AP768" s="19"/>
      <c r="AQ768" s="19"/>
      <c r="AR768" s="19"/>
      <c r="AS768" s="19"/>
      <c r="AT768" s="19"/>
    </row>
    <row r="769" spans="19:46" ht="15" customHeight="1"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  <c r="AH769" s="19"/>
      <c r="AI769" s="19"/>
      <c r="AJ769" s="19"/>
      <c r="AK769" s="19"/>
      <c r="AL769" s="19"/>
      <c r="AM769" s="19"/>
      <c r="AN769" s="19"/>
      <c r="AO769" s="19"/>
      <c r="AP769" s="19"/>
      <c r="AQ769" s="19"/>
      <c r="AR769" s="19"/>
      <c r="AS769" s="19"/>
      <c r="AT769" s="19"/>
    </row>
    <row r="770" spans="19:46" ht="15" customHeight="1"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D770" s="19"/>
      <c r="AE770" s="19"/>
      <c r="AF770" s="19"/>
      <c r="AG770" s="19"/>
      <c r="AH770" s="19"/>
      <c r="AI770" s="19"/>
      <c r="AJ770" s="19"/>
      <c r="AK770" s="19"/>
      <c r="AL770" s="19"/>
      <c r="AM770" s="19"/>
      <c r="AN770" s="19"/>
      <c r="AO770" s="19"/>
      <c r="AP770" s="19"/>
      <c r="AQ770" s="19"/>
      <c r="AR770" s="19"/>
      <c r="AS770" s="19"/>
      <c r="AT770" s="19"/>
    </row>
    <row r="771" spans="19:46" ht="15" customHeight="1"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  <c r="AH771" s="19"/>
      <c r="AI771" s="19"/>
      <c r="AJ771" s="19"/>
      <c r="AK771" s="19"/>
      <c r="AL771" s="19"/>
      <c r="AM771" s="19"/>
      <c r="AN771" s="19"/>
      <c r="AO771" s="19"/>
      <c r="AP771" s="19"/>
      <c r="AQ771" s="19"/>
      <c r="AR771" s="19"/>
      <c r="AS771" s="19"/>
      <c r="AT771" s="19"/>
    </row>
    <row r="772" spans="19:46" ht="15" customHeight="1"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  <c r="AG772" s="19"/>
      <c r="AH772" s="19"/>
      <c r="AI772" s="19"/>
      <c r="AJ772" s="19"/>
      <c r="AK772" s="19"/>
      <c r="AL772" s="19"/>
      <c r="AM772" s="19"/>
      <c r="AN772" s="19"/>
      <c r="AO772" s="19"/>
      <c r="AP772" s="19"/>
      <c r="AQ772" s="19"/>
      <c r="AR772" s="19"/>
      <c r="AS772" s="19"/>
      <c r="AT772" s="19"/>
    </row>
    <row r="773" spans="19:46" ht="15" customHeight="1"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  <c r="AG773" s="19"/>
      <c r="AH773" s="19"/>
      <c r="AI773" s="19"/>
      <c r="AJ773" s="19"/>
      <c r="AK773" s="19"/>
      <c r="AL773" s="19"/>
      <c r="AM773" s="19"/>
      <c r="AN773" s="19"/>
      <c r="AO773" s="19"/>
      <c r="AP773" s="19"/>
      <c r="AQ773" s="19"/>
      <c r="AR773" s="19"/>
      <c r="AS773" s="19"/>
      <c r="AT773" s="19"/>
    </row>
    <row r="774" spans="19:46" ht="15" customHeight="1"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D774" s="19"/>
      <c r="AE774" s="19"/>
      <c r="AF774" s="19"/>
      <c r="AG774" s="19"/>
      <c r="AH774" s="19"/>
      <c r="AI774" s="19"/>
      <c r="AJ774" s="19"/>
      <c r="AK774" s="19"/>
      <c r="AL774" s="19"/>
      <c r="AM774" s="19"/>
      <c r="AN774" s="19"/>
      <c r="AO774" s="19"/>
      <c r="AP774" s="19"/>
      <c r="AQ774" s="19"/>
      <c r="AR774" s="19"/>
      <c r="AS774" s="19"/>
      <c r="AT774" s="19"/>
    </row>
    <row r="775" spans="19:46" ht="15" customHeight="1"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  <c r="AH775" s="19"/>
      <c r="AI775" s="19"/>
      <c r="AJ775" s="19"/>
      <c r="AK775" s="19"/>
      <c r="AL775" s="19"/>
      <c r="AM775" s="19"/>
      <c r="AN775" s="19"/>
      <c r="AO775" s="19"/>
      <c r="AP775" s="19"/>
      <c r="AQ775" s="19"/>
      <c r="AR775" s="19"/>
      <c r="AS775" s="19"/>
      <c r="AT775" s="19"/>
    </row>
    <row r="776" spans="19:46" ht="15" customHeight="1"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19"/>
      <c r="AE776" s="19"/>
      <c r="AF776" s="19"/>
      <c r="AG776" s="19"/>
      <c r="AH776" s="19"/>
      <c r="AI776" s="19"/>
      <c r="AJ776" s="19"/>
      <c r="AK776" s="19"/>
      <c r="AL776" s="19"/>
      <c r="AM776" s="19"/>
      <c r="AN776" s="19"/>
      <c r="AO776" s="19"/>
      <c r="AP776" s="19"/>
      <c r="AQ776" s="19"/>
      <c r="AR776" s="19"/>
      <c r="AS776" s="19"/>
      <c r="AT776" s="19"/>
    </row>
    <row r="777" spans="19:46" ht="15" customHeight="1"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  <c r="AH777" s="19"/>
      <c r="AI777" s="19"/>
      <c r="AJ777" s="19"/>
      <c r="AK777" s="19"/>
      <c r="AL777" s="19"/>
      <c r="AM777" s="19"/>
      <c r="AN777" s="19"/>
      <c r="AO777" s="19"/>
      <c r="AP777" s="19"/>
      <c r="AQ777" s="19"/>
      <c r="AR777" s="19"/>
      <c r="AS777" s="19"/>
      <c r="AT777" s="19"/>
    </row>
    <row r="778" spans="19:46" ht="15" customHeight="1"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  <c r="AD778" s="19"/>
      <c r="AE778" s="19"/>
      <c r="AF778" s="19"/>
      <c r="AG778" s="19"/>
      <c r="AH778" s="19"/>
      <c r="AI778" s="19"/>
      <c r="AJ778" s="19"/>
      <c r="AK778" s="19"/>
      <c r="AL778" s="19"/>
      <c r="AM778" s="19"/>
      <c r="AN778" s="19"/>
      <c r="AO778" s="19"/>
      <c r="AP778" s="19"/>
      <c r="AQ778" s="19"/>
      <c r="AR778" s="19"/>
      <c r="AS778" s="19"/>
      <c r="AT778" s="19"/>
    </row>
    <row r="779" spans="19:46" ht="15" customHeight="1"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  <c r="AG779" s="19"/>
      <c r="AH779" s="19"/>
      <c r="AI779" s="19"/>
      <c r="AJ779" s="19"/>
      <c r="AK779" s="19"/>
      <c r="AL779" s="19"/>
      <c r="AM779" s="19"/>
      <c r="AN779" s="19"/>
      <c r="AO779" s="19"/>
      <c r="AP779" s="19"/>
      <c r="AQ779" s="19"/>
      <c r="AR779" s="19"/>
      <c r="AS779" s="19"/>
      <c r="AT779" s="19"/>
    </row>
    <row r="780" spans="19:46" ht="15" customHeight="1"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  <c r="AG780" s="19"/>
      <c r="AH780" s="19"/>
      <c r="AI780" s="19"/>
      <c r="AJ780" s="19"/>
      <c r="AK780" s="19"/>
      <c r="AL780" s="19"/>
      <c r="AM780" s="19"/>
      <c r="AN780" s="19"/>
      <c r="AO780" s="19"/>
      <c r="AP780" s="19"/>
      <c r="AQ780" s="19"/>
      <c r="AR780" s="19"/>
      <c r="AS780" s="19"/>
      <c r="AT780" s="19"/>
    </row>
    <row r="781" spans="19:46" ht="15" customHeight="1"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  <c r="AH781" s="19"/>
      <c r="AI781" s="19"/>
      <c r="AJ781" s="19"/>
      <c r="AK781" s="19"/>
      <c r="AL781" s="19"/>
      <c r="AM781" s="19"/>
      <c r="AN781" s="19"/>
      <c r="AO781" s="19"/>
      <c r="AP781" s="19"/>
      <c r="AQ781" s="19"/>
      <c r="AR781" s="19"/>
      <c r="AS781" s="19"/>
      <c r="AT781" s="19"/>
    </row>
    <row r="782" spans="19:46" ht="15" customHeight="1"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  <c r="AD782" s="19"/>
      <c r="AE782" s="19"/>
      <c r="AF782" s="19"/>
      <c r="AG782" s="19"/>
      <c r="AH782" s="19"/>
      <c r="AI782" s="19"/>
      <c r="AJ782" s="19"/>
      <c r="AK782" s="19"/>
      <c r="AL782" s="19"/>
      <c r="AM782" s="19"/>
      <c r="AN782" s="19"/>
      <c r="AO782" s="19"/>
      <c r="AP782" s="19"/>
      <c r="AQ782" s="19"/>
      <c r="AR782" s="19"/>
      <c r="AS782" s="19"/>
      <c r="AT782" s="19"/>
    </row>
    <row r="783" spans="19:46" ht="15" customHeight="1"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  <c r="AH783" s="19"/>
      <c r="AI783" s="19"/>
      <c r="AJ783" s="19"/>
      <c r="AK783" s="19"/>
      <c r="AL783" s="19"/>
      <c r="AM783" s="19"/>
      <c r="AN783" s="19"/>
      <c r="AO783" s="19"/>
      <c r="AP783" s="19"/>
      <c r="AQ783" s="19"/>
      <c r="AR783" s="19"/>
      <c r="AS783" s="19"/>
      <c r="AT783" s="19"/>
    </row>
    <row r="784" spans="19:46" ht="15" customHeight="1"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  <c r="AG784" s="19"/>
      <c r="AH784" s="19"/>
      <c r="AI784" s="19"/>
      <c r="AJ784" s="19"/>
      <c r="AK784" s="19"/>
      <c r="AL784" s="19"/>
      <c r="AM784" s="19"/>
      <c r="AN784" s="19"/>
      <c r="AO784" s="19"/>
      <c r="AP784" s="19"/>
      <c r="AQ784" s="19"/>
      <c r="AR784" s="19"/>
      <c r="AS784" s="19"/>
      <c r="AT784" s="19"/>
    </row>
    <row r="785" spans="19:46" ht="15" customHeight="1"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  <c r="AG785" s="19"/>
      <c r="AH785" s="19"/>
      <c r="AI785" s="19"/>
      <c r="AJ785" s="19"/>
      <c r="AK785" s="19"/>
      <c r="AL785" s="19"/>
      <c r="AM785" s="19"/>
      <c r="AN785" s="19"/>
      <c r="AO785" s="19"/>
      <c r="AP785" s="19"/>
      <c r="AQ785" s="19"/>
      <c r="AR785" s="19"/>
      <c r="AS785" s="19"/>
      <c r="AT785" s="19"/>
    </row>
    <row r="786" spans="19:46" ht="15" customHeight="1"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  <c r="AD786" s="19"/>
      <c r="AE786" s="19"/>
      <c r="AF786" s="19"/>
      <c r="AG786" s="19"/>
      <c r="AH786" s="19"/>
      <c r="AI786" s="19"/>
      <c r="AJ786" s="19"/>
      <c r="AK786" s="19"/>
      <c r="AL786" s="19"/>
      <c r="AM786" s="19"/>
      <c r="AN786" s="19"/>
      <c r="AO786" s="19"/>
      <c r="AP786" s="19"/>
      <c r="AQ786" s="19"/>
      <c r="AR786" s="19"/>
      <c r="AS786" s="19"/>
      <c r="AT786" s="19"/>
    </row>
    <row r="787" spans="19:46" ht="15" customHeight="1"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  <c r="AH787" s="19"/>
      <c r="AI787" s="19"/>
      <c r="AJ787" s="19"/>
      <c r="AK787" s="19"/>
      <c r="AL787" s="19"/>
      <c r="AM787" s="19"/>
      <c r="AN787" s="19"/>
      <c r="AO787" s="19"/>
      <c r="AP787" s="19"/>
      <c r="AQ787" s="19"/>
      <c r="AR787" s="19"/>
      <c r="AS787" s="19"/>
      <c r="AT787" s="19"/>
    </row>
    <row r="788" spans="19:46" ht="15" customHeight="1"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19"/>
      <c r="AE788" s="19"/>
      <c r="AF788" s="19"/>
      <c r="AG788" s="19"/>
      <c r="AH788" s="19"/>
      <c r="AI788" s="19"/>
      <c r="AJ788" s="19"/>
      <c r="AK788" s="19"/>
      <c r="AL788" s="19"/>
      <c r="AM788" s="19"/>
      <c r="AN788" s="19"/>
      <c r="AO788" s="19"/>
      <c r="AP788" s="19"/>
      <c r="AQ788" s="19"/>
      <c r="AR788" s="19"/>
      <c r="AS788" s="19"/>
      <c r="AT788" s="19"/>
    </row>
    <row r="789" spans="19:46" ht="15" customHeight="1"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  <c r="AG789" s="19"/>
      <c r="AH789" s="19"/>
      <c r="AI789" s="19"/>
      <c r="AJ789" s="19"/>
      <c r="AK789" s="19"/>
      <c r="AL789" s="19"/>
      <c r="AM789" s="19"/>
      <c r="AN789" s="19"/>
      <c r="AO789" s="19"/>
      <c r="AP789" s="19"/>
      <c r="AQ789" s="19"/>
      <c r="AR789" s="19"/>
      <c r="AS789" s="19"/>
      <c r="AT789" s="19"/>
    </row>
    <row r="790" spans="19:46" ht="15" customHeight="1"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  <c r="AD790" s="19"/>
      <c r="AE790" s="19"/>
      <c r="AF790" s="19"/>
      <c r="AG790" s="19"/>
      <c r="AH790" s="19"/>
      <c r="AI790" s="19"/>
      <c r="AJ790" s="19"/>
      <c r="AK790" s="19"/>
      <c r="AL790" s="19"/>
      <c r="AM790" s="19"/>
      <c r="AN790" s="19"/>
      <c r="AO790" s="19"/>
      <c r="AP790" s="19"/>
      <c r="AQ790" s="19"/>
      <c r="AR790" s="19"/>
      <c r="AS790" s="19"/>
      <c r="AT790" s="19"/>
    </row>
    <row r="791" spans="19:46" ht="15" customHeight="1"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  <c r="AG791" s="19"/>
      <c r="AH791" s="19"/>
      <c r="AI791" s="19"/>
      <c r="AJ791" s="19"/>
      <c r="AK791" s="19"/>
      <c r="AL791" s="19"/>
      <c r="AM791" s="19"/>
      <c r="AN791" s="19"/>
      <c r="AO791" s="19"/>
      <c r="AP791" s="19"/>
      <c r="AQ791" s="19"/>
      <c r="AR791" s="19"/>
      <c r="AS791" s="19"/>
      <c r="AT791" s="19"/>
    </row>
    <row r="792" spans="19:46" ht="15" customHeight="1"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19"/>
      <c r="AE792" s="19"/>
      <c r="AF792" s="19"/>
      <c r="AG792" s="19"/>
      <c r="AH792" s="19"/>
      <c r="AI792" s="19"/>
      <c r="AJ792" s="19"/>
      <c r="AK792" s="19"/>
      <c r="AL792" s="19"/>
      <c r="AM792" s="19"/>
      <c r="AN792" s="19"/>
      <c r="AO792" s="19"/>
      <c r="AP792" s="19"/>
      <c r="AQ792" s="19"/>
      <c r="AR792" s="19"/>
      <c r="AS792" s="19"/>
      <c r="AT792" s="19"/>
    </row>
    <row r="793" spans="19:46" ht="15" customHeight="1"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  <c r="AG793" s="19"/>
      <c r="AH793" s="19"/>
      <c r="AI793" s="19"/>
      <c r="AJ793" s="19"/>
      <c r="AK793" s="19"/>
      <c r="AL793" s="19"/>
      <c r="AM793" s="19"/>
      <c r="AN793" s="19"/>
      <c r="AO793" s="19"/>
      <c r="AP793" s="19"/>
      <c r="AQ793" s="19"/>
      <c r="AR793" s="19"/>
      <c r="AS793" s="19"/>
      <c r="AT793" s="19"/>
    </row>
    <row r="794" spans="19:46" ht="15" customHeight="1"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  <c r="AD794" s="19"/>
      <c r="AE794" s="19"/>
      <c r="AF794" s="19"/>
      <c r="AG794" s="19"/>
      <c r="AH794" s="19"/>
      <c r="AI794" s="19"/>
      <c r="AJ794" s="19"/>
      <c r="AK794" s="19"/>
      <c r="AL794" s="19"/>
      <c r="AM794" s="19"/>
      <c r="AN794" s="19"/>
      <c r="AO794" s="19"/>
      <c r="AP794" s="19"/>
      <c r="AQ794" s="19"/>
      <c r="AR794" s="19"/>
      <c r="AS794" s="19"/>
      <c r="AT794" s="19"/>
    </row>
    <row r="795" spans="19:46" ht="15" customHeight="1"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  <c r="AH795" s="19"/>
      <c r="AI795" s="19"/>
      <c r="AJ795" s="19"/>
      <c r="AK795" s="19"/>
      <c r="AL795" s="19"/>
      <c r="AM795" s="19"/>
      <c r="AN795" s="19"/>
      <c r="AO795" s="19"/>
      <c r="AP795" s="19"/>
      <c r="AQ795" s="19"/>
      <c r="AR795" s="19"/>
      <c r="AS795" s="19"/>
      <c r="AT795" s="19"/>
    </row>
    <row r="796" spans="19:46" ht="15" customHeight="1"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19"/>
      <c r="AE796" s="19"/>
      <c r="AF796" s="19"/>
      <c r="AG796" s="19"/>
      <c r="AH796" s="19"/>
      <c r="AI796" s="19"/>
      <c r="AJ796" s="19"/>
      <c r="AK796" s="19"/>
      <c r="AL796" s="19"/>
      <c r="AM796" s="19"/>
      <c r="AN796" s="19"/>
      <c r="AO796" s="19"/>
      <c r="AP796" s="19"/>
      <c r="AQ796" s="19"/>
      <c r="AR796" s="19"/>
      <c r="AS796" s="19"/>
      <c r="AT796" s="19"/>
    </row>
    <row r="797" spans="19:46" ht="15" customHeight="1"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  <c r="AG797" s="19"/>
      <c r="AH797" s="19"/>
      <c r="AI797" s="19"/>
      <c r="AJ797" s="19"/>
      <c r="AK797" s="19"/>
      <c r="AL797" s="19"/>
      <c r="AM797" s="19"/>
      <c r="AN797" s="19"/>
      <c r="AO797" s="19"/>
      <c r="AP797" s="19"/>
      <c r="AQ797" s="19"/>
      <c r="AR797" s="19"/>
      <c r="AS797" s="19"/>
      <c r="AT797" s="19"/>
    </row>
    <row r="798" spans="19:46" ht="15" customHeight="1"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  <c r="AD798" s="19"/>
      <c r="AE798" s="19"/>
      <c r="AF798" s="19"/>
      <c r="AG798" s="19"/>
      <c r="AH798" s="19"/>
      <c r="AI798" s="19"/>
      <c r="AJ798" s="19"/>
      <c r="AK798" s="19"/>
      <c r="AL798" s="19"/>
      <c r="AM798" s="19"/>
      <c r="AN798" s="19"/>
      <c r="AO798" s="19"/>
      <c r="AP798" s="19"/>
      <c r="AQ798" s="19"/>
      <c r="AR798" s="19"/>
      <c r="AS798" s="19"/>
      <c r="AT798" s="19"/>
    </row>
    <row r="799" spans="19:46" ht="15" customHeight="1"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  <c r="AG799" s="19"/>
      <c r="AH799" s="19"/>
      <c r="AI799" s="19"/>
      <c r="AJ799" s="19"/>
      <c r="AK799" s="19"/>
      <c r="AL799" s="19"/>
      <c r="AM799" s="19"/>
      <c r="AN799" s="19"/>
      <c r="AO799" s="19"/>
      <c r="AP799" s="19"/>
      <c r="AQ799" s="19"/>
      <c r="AR799" s="19"/>
      <c r="AS799" s="19"/>
      <c r="AT799" s="19"/>
    </row>
    <row r="800" spans="19:46" ht="15" customHeight="1"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19"/>
      <c r="AE800" s="19"/>
      <c r="AF800" s="19"/>
      <c r="AG800" s="19"/>
      <c r="AH800" s="19"/>
      <c r="AI800" s="19"/>
      <c r="AJ800" s="19"/>
      <c r="AK800" s="19"/>
      <c r="AL800" s="19"/>
      <c r="AM800" s="19"/>
      <c r="AN800" s="19"/>
      <c r="AO800" s="19"/>
      <c r="AP800" s="19"/>
      <c r="AQ800" s="19"/>
      <c r="AR800" s="19"/>
      <c r="AS800" s="19"/>
      <c r="AT800" s="19"/>
    </row>
    <row r="801" spans="19:46" ht="15" customHeight="1"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  <c r="AG801" s="19"/>
      <c r="AH801" s="19"/>
      <c r="AI801" s="19"/>
      <c r="AJ801" s="19"/>
      <c r="AK801" s="19"/>
      <c r="AL801" s="19"/>
      <c r="AM801" s="19"/>
      <c r="AN801" s="19"/>
      <c r="AO801" s="19"/>
      <c r="AP801" s="19"/>
      <c r="AQ801" s="19"/>
      <c r="AR801" s="19"/>
      <c r="AS801" s="19"/>
      <c r="AT801" s="19"/>
    </row>
    <row r="802" spans="19:46" ht="15" customHeight="1"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  <c r="AD802" s="19"/>
      <c r="AE802" s="19"/>
      <c r="AF802" s="19"/>
      <c r="AG802" s="19"/>
      <c r="AH802" s="19"/>
      <c r="AI802" s="19"/>
      <c r="AJ802" s="19"/>
      <c r="AK802" s="19"/>
      <c r="AL802" s="19"/>
      <c r="AM802" s="19"/>
      <c r="AN802" s="19"/>
      <c r="AO802" s="19"/>
      <c r="AP802" s="19"/>
      <c r="AQ802" s="19"/>
      <c r="AR802" s="19"/>
      <c r="AS802" s="19"/>
      <c r="AT802" s="19"/>
    </row>
    <row r="803" spans="19:46" ht="15" customHeight="1"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  <c r="AG803" s="19"/>
      <c r="AH803" s="19"/>
      <c r="AI803" s="19"/>
      <c r="AJ803" s="19"/>
      <c r="AK803" s="19"/>
      <c r="AL803" s="19"/>
      <c r="AM803" s="19"/>
      <c r="AN803" s="19"/>
      <c r="AO803" s="19"/>
      <c r="AP803" s="19"/>
      <c r="AQ803" s="19"/>
      <c r="AR803" s="19"/>
      <c r="AS803" s="19"/>
      <c r="AT803" s="19"/>
    </row>
    <row r="804" spans="19:46" ht="15" customHeight="1"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19"/>
      <c r="AE804" s="19"/>
      <c r="AF804" s="19"/>
      <c r="AG804" s="19"/>
      <c r="AH804" s="19"/>
      <c r="AI804" s="19"/>
      <c r="AJ804" s="19"/>
      <c r="AK804" s="19"/>
      <c r="AL804" s="19"/>
      <c r="AM804" s="19"/>
      <c r="AN804" s="19"/>
      <c r="AO804" s="19"/>
      <c r="AP804" s="19"/>
      <c r="AQ804" s="19"/>
      <c r="AR804" s="19"/>
      <c r="AS804" s="19"/>
      <c r="AT804" s="19"/>
    </row>
    <row r="805" spans="19:46" ht="15" customHeight="1"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  <c r="AG805" s="19"/>
      <c r="AH805" s="19"/>
      <c r="AI805" s="19"/>
      <c r="AJ805" s="19"/>
      <c r="AK805" s="19"/>
      <c r="AL805" s="19"/>
      <c r="AM805" s="19"/>
      <c r="AN805" s="19"/>
      <c r="AO805" s="19"/>
      <c r="AP805" s="19"/>
      <c r="AQ805" s="19"/>
      <c r="AR805" s="19"/>
      <c r="AS805" s="19"/>
      <c r="AT805" s="19"/>
    </row>
    <row r="806" spans="19:46" ht="15" customHeight="1"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  <c r="AD806" s="19"/>
      <c r="AE806" s="19"/>
      <c r="AF806" s="19"/>
      <c r="AG806" s="19"/>
      <c r="AH806" s="19"/>
      <c r="AI806" s="19"/>
      <c r="AJ806" s="19"/>
      <c r="AK806" s="19"/>
      <c r="AL806" s="19"/>
      <c r="AM806" s="19"/>
      <c r="AN806" s="19"/>
      <c r="AO806" s="19"/>
      <c r="AP806" s="19"/>
      <c r="AQ806" s="19"/>
      <c r="AR806" s="19"/>
      <c r="AS806" s="19"/>
      <c r="AT806" s="19"/>
    </row>
    <row r="807" spans="19:46" ht="15" customHeight="1"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  <c r="AG807" s="19"/>
      <c r="AH807" s="19"/>
      <c r="AI807" s="19"/>
      <c r="AJ807" s="19"/>
      <c r="AK807" s="19"/>
      <c r="AL807" s="19"/>
      <c r="AM807" s="19"/>
      <c r="AN807" s="19"/>
      <c r="AO807" s="19"/>
      <c r="AP807" s="19"/>
      <c r="AQ807" s="19"/>
      <c r="AR807" s="19"/>
      <c r="AS807" s="19"/>
      <c r="AT807" s="19"/>
    </row>
    <row r="808" spans="19:46" ht="15" customHeight="1"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19"/>
      <c r="AE808" s="19"/>
      <c r="AF808" s="19"/>
      <c r="AG808" s="19"/>
      <c r="AH808" s="19"/>
      <c r="AI808" s="19"/>
      <c r="AJ808" s="19"/>
      <c r="AK808" s="19"/>
      <c r="AL808" s="19"/>
      <c r="AM808" s="19"/>
      <c r="AN808" s="19"/>
      <c r="AO808" s="19"/>
      <c r="AP808" s="19"/>
      <c r="AQ808" s="19"/>
      <c r="AR808" s="19"/>
      <c r="AS808" s="19"/>
      <c r="AT808" s="19"/>
    </row>
    <row r="809" spans="19:46" ht="15" customHeight="1"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  <c r="AG809" s="19"/>
      <c r="AH809" s="19"/>
      <c r="AI809" s="19"/>
      <c r="AJ809" s="19"/>
      <c r="AK809" s="19"/>
      <c r="AL809" s="19"/>
      <c r="AM809" s="19"/>
      <c r="AN809" s="19"/>
      <c r="AO809" s="19"/>
      <c r="AP809" s="19"/>
      <c r="AQ809" s="19"/>
      <c r="AR809" s="19"/>
      <c r="AS809" s="19"/>
      <c r="AT809" s="19"/>
    </row>
    <row r="810" spans="19:46" ht="15" customHeight="1"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s="19"/>
      <c r="AE810" s="19"/>
      <c r="AF810" s="19"/>
      <c r="AG810" s="19"/>
      <c r="AH810" s="19"/>
      <c r="AI810" s="19"/>
      <c r="AJ810" s="19"/>
      <c r="AK810" s="19"/>
      <c r="AL810" s="19"/>
      <c r="AM810" s="19"/>
      <c r="AN810" s="19"/>
      <c r="AO810" s="19"/>
      <c r="AP810" s="19"/>
      <c r="AQ810" s="19"/>
      <c r="AR810" s="19"/>
      <c r="AS810" s="19"/>
      <c r="AT810" s="19"/>
    </row>
    <row r="811" spans="19:46" ht="15" customHeight="1"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/>
      <c r="AK811" s="19"/>
      <c r="AL811" s="19"/>
      <c r="AM811" s="19"/>
      <c r="AN811" s="19"/>
      <c r="AO811" s="19"/>
      <c r="AP811" s="19"/>
      <c r="AQ811" s="19"/>
      <c r="AR811" s="19"/>
      <c r="AS811" s="19"/>
      <c r="AT811" s="19"/>
    </row>
    <row r="812" spans="19:46" ht="15" customHeight="1"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  <c r="AK812" s="19"/>
      <c r="AL812" s="19"/>
      <c r="AM812" s="19"/>
      <c r="AN812" s="19"/>
      <c r="AO812" s="19"/>
      <c r="AP812" s="19"/>
      <c r="AQ812" s="19"/>
      <c r="AR812" s="19"/>
      <c r="AS812" s="19"/>
      <c r="AT812" s="19"/>
    </row>
    <row r="813" spans="19:46" ht="15" customHeight="1"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  <c r="AH813" s="19"/>
      <c r="AI813" s="19"/>
      <c r="AJ813" s="19"/>
      <c r="AK813" s="19"/>
      <c r="AL813" s="19"/>
      <c r="AM813" s="19"/>
      <c r="AN813" s="19"/>
      <c r="AO813" s="19"/>
      <c r="AP813" s="19"/>
      <c r="AQ813" s="19"/>
      <c r="AR813" s="19"/>
      <c r="AS813" s="19"/>
      <c r="AT813" s="19"/>
    </row>
    <row r="814" spans="19:46" ht="15" customHeight="1"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D814" s="19"/>
      <c r="AE814" s="19"/>
      <c r="AF814" s="19"/>
      <c r="AG814" s="19"/>
      <c r="AH814" s="19"/>
      <c r="AI814" s="19"/>
      <c r="AJ814" s="19"/>
      <c r="AK814" s="19"/>
      <c r="AL814" s="19"/>
      <c r="AM814" s="19"/>
      <c r="AN814" s="19"/>
      <c r="AO814" s="19"/>
      <c r="AP814" s="19"/>
      <c r="AQ814" s="19"/>
      <c r="AR814" s="19"/>
      <c r="AS814" s="19"/>
      <c r="AT814" s="19"/>
    </row>
    <row r="815" spans="19:46" ht="15" customHeight="1"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  <c r="AH815" s="19"/>
      <c r="AI815" s="19"/>
      <c r="AJ815" s="19"/>
      <c r="AK815" s="19"/>
      <c r="AL815" s="19"/>
      <c r="AM815" s="19"/>
      <c r="AN815" s="19"/>
      <c r="AO815" s="19"/>
      <c r="AP815" s="19"/>
      <c r="AQ815" s="19"/>
      <c r="AR815" s="19"/>
      <c r="AS815" s="19"/>
      <c r="AT815" s="19"/>
    </row>
    <row r="816" spans="19:46" ht="15" customHeight="1"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19"/>
      <c r="AE816" s="19"/>
      <c r="AF816" s="19"/>
      <c r="AG816" s="19"/>
      <c r="AH816" s="19"/>
      <c r="AI816" s="19"/>
      <c r="AJ816" s="19"/>
      <c r="AK816" s="19"/>
      <c r="AL816" s="19"/>
      <c r="AM816" s="19"/>
      <c r="AN816" s="19"/>
      <c r="AO816" s="19"/>
      <c r="AP816" s="19"/>
      <c r="AQ816" s="19"/>
      <c r="AR816" s="19"/>
      <c r="AS816" s="19"/>
      <c r="AT816" s="19"/>
    </row>
    <row r="817" spans="19:46" ht="15" customHeight="1"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  <c r="AH817" s="19"/>
      <c r="AI817" s="19"/>
      <c r="AJ817" s="19"/>
      <c r="AK817" s="19"/>
      <c r="AL817" s="19"/>
      <c r="AM817" s="19"/>
      <c r="AN817" s="19"/>
      <c r="AO817" s="19"/>
      <c r="AP817" s="19"/>
      <c r="AQ817" s="19"/>
      <c r="AR817" s="19"/>
      <c r="AS817" s="19"/>
      <c r="AT817" s="19"/>
    </row>
    <row r="818" spans="19:46" ht="15" customHeight="1"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  <c r="AD818" s="19"/>
      <c r="AE818" s="19"/>
      <c r="AF818" s="19"/>
      <c r="AG818" s="19"/>
      <c r="AH818" s="19"/>
      <c r="AI818" s="19"/>
      <c r="AJ818" s="19"/>
      <c r="AK818" s="19"/>
      <c r="AL818" s="19"/>
      <c r="AM818" s="19"/>
      <c r="AN818" s="19"/>
      <c r="AO818" s="19"/>
      <c r="AP818" s="19"/>
      <c r="AQ818" s="19"/>
      <c r="AR818" s="19"/>
      <c r="AS818" s="19"/>
      <c r="AT818" s="19"/>
    </row>
    <row r="819" spans="19:46" ht="15" customHeight="1"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  <c r="AG819" s="19"/>
      <c r="AH819" s="19"/>
      <c r="AI819" s="19"/>
      <c r="AJ819" s="19"/>
      <c r="AK819" s="19"/>
      <c r="AL819" s="19"/>
      <c r="AM819" s="19"/>
      <c r="AN819" s="19"/>
      <c r="AO819" s="19"/>
      <c r="AP819" s="19"/>
      <c r="AQ819" s="19"/>
      <c r="AR819" s="19"/>
      <c r="AS819" s="19"/>
      <c r="AT819" s="19"/>
    </row>
    <row r="820" spans="19:46" ht="15" customHeight="1"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  <c r="AG820" s="19"/>
      <c r="AH820" s="19"/>
      <c r="AI820" s="19"/>
      <c r="AJ820" s="19"/>
      <c r="AK820" s="19"/>
      <c r="AL820" s="19"/>
      <c r="AM820" s="19"/>
      <c r="AN820" s="19"/>
      <c r="AO820" s="19"/>
      <c r="AP820" s="19"/>
      <c r="AQ820" s="19"/>
      <c r="AR820" s="19"/>
      <c r="AS820" s="19"/>
      <c r="AT820" s="19"/>
    </row>
    <row r="821" spans="19:46" ht="15" customHeight="1"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  <c r="AH821" s="19"/>
      <c r="AI821" s="19"/>
      <c r="AJ821" s="19"/>
      <c r="AK821" s="19"/>
      <c r="AL821" s="19"/>
      <c r="AM821" s="19"/>
      <c r="AN821" s="19"/>
      <c r="AO821" s="19"/>
      <c r="AP821" s="19"/>
      <c r="AQ821" s="19"/>
      <c r="AR821" s="19"/>
      <c r="AS821" s="19"/>
      <c r="AT821" s="19"/>
    </row>
    <row r="822" spans="19:46" ht="15" customHeight="1"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  <c r="AD822" s="19"/>
      <c r="AE822" s="19"/>
      <c r="AF822" s="19"/>
      <c r="AG822" s="19"/>
      <c r="AH822" s="19"/>
      <c r="AI822" s="19"/>
      <c r="AJ822" s="19"/>
      <c r="AK822" s="19"/>
      <c r="AL822" s="19"/>
      <c r="AM822" s="19"/>
      <c r="AN822" s="19"/>
      <c r="AO822" s="19"/>
      <c r="AP822" s="19"/>
      <c r="AQ822" s="19"/>
      <c r="AR822" s="19"/>
      <c r="AS822" s="19"/>
      <c r="AT822" s="19"/>
    </row>
    <row r="823" spans="19:46" ht="15" customHeight="1"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  <c r="AG823" s="19"/>
      <c r="AH823" s="19"/>
      <c r="AI823" s="19"/>
      <c r="AJ823" s="19"/>
      <c r="AK823" s="19"/>
      <c r="AL823" s="19"/>
      <c r="AM823" s="19"/>
      <c r="AN823" s="19"/>
      <c r="AO823" s="19"/>
      <c r="AP823" s="19"/>
      <c r="AQ823" s="19"/>
      <c r="AR823" s="19"/>
      <c r="AS823" s="19"/>
      <c r="AT823" s="19"/>
    </row>
    <row r="824" spans="19:46" ht="15" customHeight="1"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19"/>
      <c r="AE824" s="19"/>
      <c r="AF824" s="19"/>
      <c r="AG824" s="19"/>
      <c r="AH824" s="19"/>
      <c r="AI824" s="19"/>
      <c r="AJ824" s="19"/>
      <c r="AK824" s="19"/>
      <c r="AL824" s="19"/>
      <c r="AM824" s="19"/>
      <c r="AN824" s="19"/>
      <c r="AO824" s="19"/>
      <c r="AP824" s="19"/>
      <c r="AQ824" s="19"/>
      <c r="AR824" s="19"/>
      <c r="AS824" s="19"/>
      <c r="AT824" s="19"/>
    </row>
    <row r="825" spans="19:46" ht="15" customHeight="1"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19"/>
      <c r="AE825" s="19"/>
      <c r="AF825" s="19"/>
      <c r="AG825" s="19"/>
      <c r="AH825" s="19"/>
      <c r="AI825" s="19"/>
      <c r="AJ825" s="19"/>
      <c r="AK825" s="19"/>
      <c r="AL825" s="19"/>
      <c r="AM825" s="19"/>
      <c r="AN825" s="19"/>
      <c r="AO825" s="19"/>
      <c r="AP825" s="19"/>
      <c r="AQ825" s="19"/>
      <c r="AR825" s="19"/>
      <c r="AS825" s="19"/>
      <c r="AT825" s="19"/>
    </row>
    <row r="826" spans="19:46" ht="15" customHeight="1"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D826" s="19"/>
      <c r="AE826" s="19"/>
      <c r="AF826" s="19"/>
      <c r="AG826" s="19"/>
      <c r="AH826" s="19"/>
      <c r="AI826" s="19"/>
      <c r="AJ826" s="19"/>
      <c r="AK826" s="19"/>
      <c r="AL826" s="19"/>
      <c r="AM826" s="19"/>
      <c r="AN826" s="19"/>
      <c r="AO826" s="19"/>
      <c r="AP826" s="19"/>
      <c r="AQ826" s="19"/>
      <c r="AR826" s="19"/>
      <c r="AS826" s="19"/>
      <c r="AT826" s="19"/>
    </row>
    <row r="827" spans="19:46" ht="15" customHeight="1"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19"/>
      <c r="AE827" s="19"/>
      <c r="AF827" s="19"/>
      <c r="AG827" s="19"/>
      <c r="AH827" s="19"/>
      <c r="AI827" s="19"/>
      <c r="AJ827" s="19"/>
      <c r="AK827" s="19"/>
      <c r="AL827" s="19"/>
      <c r="AM827" s="19"/>
      <c r="AN827" s="19"/>
      <c r="AO827" s="19"/>
      <c r="AP827" s="19"/>
      <c r="AQ827" s="19"/>
      <c r="AR827" s="19"/>
      <c r="AS827" s="19"/>
      <c r="AT827" s="19"/>
    </row>
    <row r="828" spans="19:46" ht="15" customHeight="1"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D828" s="19"/>
      <c r="AE828" s="19"/>
      <c r="AF828" s="19"/>
      <c r="AG828" s="19"/>
      <c r="AH828" s="19"/>
      <c r="AI828" s="19"/>
      <c r="AJ828" s="19"/>
      <c r="AK828" s="19"/>
      <c r="AL828" s="19"/>
      <c r="AM828" s="19"/>
      <c r="AN828" s="19"/>
      <c r="AO828" s="19"/>
      <c r="AP828" s="19"/>
      <c r="AQ828" s="19"/>
      <c r="AR828" s="19"/>
      <c r="AS828" s="19"/>
      <c r="AT828" s="19"/>
    </row>
    <row r="829" spans="19:46" ht="15" customHeight="1"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19"/>
      <c r="AE829" s="19"/>
      <c r="AF829" s="19"/>
      <c r="AG829" s="19"/>
      <c r="AH829" s="19"/>
      <c r="AI829" s="19"/>
      <c r="AJ829" s="19"/>
      <c r="AK829" s="19"/>
      <c r="AL829" s="19"/>
      <c r="AM829" s="19"/>
      <c r="AN829" s="19"/>
      <c r="AO829" s="19"/>
      <c r="AP829" s="19"/>
      <c r="AQ829" s="19"/>
      <c r="AR829" s="19"/>
      <c r="AS829" s="19"/>
      <c r="AT829" s="19"/>
    </row>
    <row r="830" spans="19:46" ht="15" customHeight="1"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  <c r="AD830" s="19"/>
      <c r="AE830" s="19"/>
      <c r="AF830" s="19"/>
      <c r="AG830" s="19"/>
      <c r="AH830" s="19"/>
      <c r="AI830" s="19"/>
      <c r="AJ830" s="19"/>
      <c r="AK830" s="19"/>
      <c r="AL830" s="19"/>
      <c r="AM830" s="19"/>
      <c r="AN830" s="19"/>
      <c r="AO830" s="19"/>
      <c r="AP830" s="19"/>
      <c r="AQ830" s="19"/>
      <c r="AR830" s="19"/>
      <c r="AS830" s="19"/>
      <c r="AT830" s="19"/>
    </row>
    <row r="831" spans="19:46" ht="15" customHeight="1"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19"/>
      <c r="AE831" s="19"/>
      <c r="AF831" s="19"/>
      <c r="AG831" s="19"/>
      <c r="AH831" s="19"/>
      <c r="AI831" s="19"/>
      <c r="AJ831" s="19"/>
      <c r="AK831" s="19"/>
      <c r="AL831" s="19"/>
      <c r="AM831" s="19"/>
      <c r="AN831" s="19"/>
      <c r="AO831" s="19"/>
      <c r="AP831" s="19"/>
      <c r="AQ831" s="19"/>
      <c r="AR831" s="19"/>
      <c r="AS831" s="19"/>
      <c r="AT831" s="19"/>
    </row>
    <row r="832" spans="19:46" ht="15" customHeight="1"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19"/>
      <c r="AE832" s="19"/>
      <c r="AF832" s="19"/>
      <c r="AG832" s="19"/>
      <c r="AH832" s="19"/>
      <c r="AI832" s="19"/>
      <c r="AJ832" s="19"/>
      <c r="AK832" s="19"/>
      <c r="AL832" s="19"/>
      <c r="AM832" s="19"/>
      <c r="AN832" s="19"/>
      <c r="AO832" s="19"/>
      <c r="AP832" s="19"/>
      <c r="AQ832" s="19"/>
      <c r="AR832" s="19"/>
      <c r="AS832" s="19"/>
      <c r="AT832" s="19"/>
    </row>
    <row r="833" spans="19:46" ht="15" customHeight="1"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19"/>
      <c r="AE833" s="19"/>
      <c r="AF833" s="19"/>
      <c r="AG833" s="19"/>
      <c r="AH833" s="19"/>
      <c r="AI833" s="19"/>
      <c r="AJ833" s="19"/>
      <c r="AK833" s="19"/>
      <c r="AL833" s="19"/>
      <c r="AM833" s="19"/>
      <c r="AN833" s="19"/>
      <c r="AO833" s="19"/>
      <c r="AP833" s="19"/>
      <c r="AQ833" s="19"/>
      <c r="AR833" s="19"/>
      <c r="AS833" s="19"/>
      <c r="AT833" s="19"/>
    </row>
    <row r="834" spans="19:46" ht="15" customHeight="1"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  <c r="AD834" s="19"/>
      <c r="AE834" s="19"/>
      <c r="AF834" s="19"/>
      <c r="AG834" s="19"/>
      <c r="AH834" s="19"/>
      <c r="AI834" s="19"/>
      <c r="AJ834" s="19"/>
      <c r="AK834" s="19"/>
      <c r="AL834" s="19"/>
      <c r="AM834" s="19"/>
      <c r="AN834" s="19"/>
      <c r="AO834" s="19"/>
      <c r="AP834" s="19"/>
      <c r="AQ834" s="19"/>
      <c r="AR834" s="19"/>
      <c r="AS834" s="19"/>
      <c r="AT834" s="19"/>
    </row>
    <row r="835" spans="19:46" ht="15" customHeight="1"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19"/>
      <c r="AG835" s="19"/>
      <c r="AH835" s="19"/>
      <c r="AI835" s="19"/>
      <c r="AJ835" s="19"/>
      <c r="AK835" s="19"/>
      <c r="AL835" s="19"/>
      <c r="AM835" s="19"/>
      <c r="AN835" s="19"/>
      <c r="AO835" s="19"/>
      <c r="AP835" s="19"/>
      <c r="AQ835" s="19"/>
      <c r="AR835" s="19"/>
      <c r="AS835" s="19"/>
      <c r="AT835" s="19"/>
    </row>
    <row r="836" spans="19:46" ht="15" customHeight="1"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19"/>
      <c r="AE836" s="19"/>
      <c r="AF836" s="19"/>
      <c r="AG836" s="19"/>
      <c r="AH836" s="19"/>
      <c r="AI836" s="19"/>
      <c r="AJ836" s="19"/>
      <c r="AK836" s="19"/>
      <c r="AL836" s="19"/>
      <c r="AM836" s="19"/>
      <c r="AN836" s="19"/>
      <c r="AO836" s="19"/>
      <c r="AP836" s="19"/>
      <c r="AQ836" s="19"/>
      <c r="AR836" s="19"/>
      <c r="AS836" s="19"/>
      <c r="AT836" s="19"/>
    </row>
    <row r="837" spans="19:46" ht="15" customHeight="1"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19"/>
      <c r="AE837" s="19"/>
      <c r="AF837" s="19"/>
      <c r="AG837" s="19"/>
      <c r="AH837" s="19"/>
      <c r="AI837" s="19"/>
      <c r="AJ837" s="19"/>
      <c r="AK837" s="19"/>
      <c r="AL837" s="19"/>
      <c r="AM837" s="19"/>
      <c r="AN837" s="19"/>
      <c r="AO837" s="19"/>
      <c r="AP837" s="19"/>
      <c r="AQ837" s="19"/>
      <c r="AR837" s="19"/>
      <c r="AS837" s="19"/>
      <c r="AT837" s="19"/>
    </row>
    <row r="838" spans="19:46" ht="15" customHeight="1"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  <c r="AD838" s="19"/>
      <c r="AE838" s="19"/>
      <c r="AF838" s="19"/>
      <c r="AG838" s="19"/>
      <c r="AH838" s="19"/>
      <c r="AI838" s="19"/>
      <c r="AJ838" s="19"/>
      <c r="AK838" s="19"/>
      <c r="AL838" s="19"/>
      <c r="AM838" s="19"/>
      <c r="AN838" s="19"/>
      <c r="AO838" s="19"/>
      <c r="AP838" s="19"/>
      <c r="AQ838" s="19"/>
      <c r="AR838" s="19"/>
      <c r="AS838" s="19"/>
      <c r="AT838" s="19"/>
    </row>
    <row r="839" spans="19:46" ht="15" customHeight="1"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  <c r="AG839" s="19"/>
      <c r="AH839" s="19"/>
      <c r="AI839" s="19"/>
      <c r="AJ839" s="19"/>
      <c r="AK839" s="19"/>
      <c r="AL839" s="19"/>
      <c r="AM839" s="19"/>
      <c r="AN839" s="19"/>
      <c r="AO839" s="19"/>
      <c r="AP839" s="19"/>
      <c r="AQ839" s="19"/>
      <c r="AR839" s="19"/>
      <c r="AS839" s="19"/>
      <c r="AT839" s="19"/>
    </row>
    <row r="840" spans="19:46" ht="15" customHeight="1"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19"/>
      <c r="AE840" s="19"/>
      <c r="AF840" s="19"/>
      <c r="AG840" s="19"/>
      <c r="AH840" s="19"/>
      <c r="AI840" s="19"/>
      <c r="AJ840" s="19"/>
      <c r="AK840" s="19"/>
      <c r="AL840" s="19"/>
      <c r="AM840" s="19"/>
      <c r="AN840" s="19"/>
      <c r="AO840" s="19"/>
      <c r="AP840" s="19"/>
      <c r="AQ840" s="19"/>
      <c r="AR840" s="19"/>
      <c r="AS840" s="19"/>
      <c r="AT840" s="19"/>
    </row>
    <row r="841" spans="19:46" ht="15" customHeight="1"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  <c r="AG841" s="19"/>
      <c r="AH841" s="19"/>
      <c r="AI841" s="19"/>
      <c r="AJ841" s="19"/>
      <c r="AK841" s="19"/>
      <c r="AL841" s="19"/>
      <c r="AM841" s="19"/>
      <c r="AN841" s="19"/>
      <c r="AO841" s="19"/>
      <c r="AP841" s="19"/>
      <c r="AQ841" s="19"/>
      <c r="AR841" s="19"/>
      <c r="AS841" s="19"/>
      <c r="AT841" s="19"/>
    </row>
    <row r="842" spans="19:46" ht="15" customHeight="1"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D842" s="19"/>
      <c r="AE842" s="19"/>
      <c r="AF842" s="19"/>
      <c r="AG842" s="19"/>
      <c r="AH842" s="19"/>
      <c r="AI842" s="19"/>
      <c r="AJ842" s="19"/>
      <c r="AK842" s="19"/>
      <c r="AL842" s="19"/>
      <c r="AM842" s="19"/>
      <c r="AN842" s="19"/>
      <c r="AO842" s="19"/>
      <c r="AP842" s="19"/>
      <c r="AQ842" s="19"/>
      <c r="AR842" s="19"/>
      <c r="AS842" s="19"/>
      <c r="AT842" s="19"/>
    </row>
    <row r="843" spans="19:46" ht="15" customHeight="1"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19"/>
      <c r="AE843" s="19"/>
      <c r="AF843" s="19"/>
      <c r="AG843" s="19"/>
      <c r="AH843" s="19"/>
      <c r="AI843" s="19"/>
      <c r="AJ843" s="19"/>
      <c r="AK843" s="19"/>
      <c r="AL843" s="19"/>
      <c r="AM843" s="19"/>
      <c r="AN843" s="19"/>
      <c r="AO843" s="19"/>
      <c r="AP843" s="19"/>
      <c r="AQ843" s="19"/>
      <c r="AR843" s="19"/>
      <c r="AS843" s="19"/>
      <c r="AT843" s="19"/>
    </row>
    <row r="844" spans="19:46" ht="15" customHeight="1"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19"/>
      <c r="AE844" s="19"/>
      <c r="AF844" s="19"/>
      <c r="AG844" s="19"/>
      <c r="AH844" s="19"/>
      <c r="AI844" s="19"/>
      <c r="AJ844" s="19"/>
      <c r="AK844" s="19"/>
      <c r="AL844" s="19"/>
      <c r="AM844" s="19"/>
      <c r="AN844" s="19"/>
      <c r="AO844" s="19"/>
      <c r="AP844" s="19"/>
      <c r="AQ844" s="19"/>
      <c r="AR844" s="19"/>
      <c r="AS844" s="19"/>
      <c r="AT844" s="19"/>
    </row>
    <row r="845" spans="19:46" ht="15" customHeight="1"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19"/>
      <c r="AE845" s="19"/>
      <c r="AF845" s="19"/>
      <c r="AG845" s="19"/>
      <c r="AH845" s="19"/>
      <c r="AI845" s="19"/>
      <c r="AJ845" s="19"/>
      <c r="AK845" s="19"/>
      <c r="AL845" s="19"/>
      <c r="AM845" s="19"/>
      <c r="AN845" s="19"/>
      <c r="AO845" s="19"/>
      <c r="AP845" s="19"/>
      <c r="AQ845" s="19"/>
      <c r="AR845" s="19"/>
      <c r="AS845" s="19"/>
      <c r="AT845" s="19"/>
    </row>
    <row r="846" spans="19:46" ht="15" customHeight="1"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  <c r="AD846" s="19"/>
      <c r="AE846" s="19"/>
      <c r="AF846" s="19"/>
      <c r="AG846" s="19"/>
      <c r="AH846" s="19"/>
      <c r="AI846" s="19"/>
      <c r="AJ846" s="19"/>
      <c r="AK846" s="19"/>
      <c r="AL846" s="19"/>
      <c r="AM846" s="19"/>
      <c r="AN846" s="19"/>
      <c r="AO846" s="19"/>
      <c r="AP846" s="19"/>
      <c r="AQ846" s="19"/>
      <c r="AR846" s="19"/>
      <c r="AS846" s="19"/>
      <c r="AT846" s="19"/>
    </row>
    <row r="847" spans="19:46" ht="15" customHeight="1"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19"/>
      <c r="AE847" s="19"/>
      <c r="AF847" s="19"/>
      <c r="AG847" s="19"/>
      <c r="AH847" s="19"/>
      <c r="AI847" s="19"/>
      <c r="AJ847" s="19"/>
      <c r="AK847" s="19"/>
      <c r="AL847" s="19"/>
      <c r="AM847" s="19"/>
      <c r="AN847" s="19"/>
      <c r="AO847" s="19"/>
      <c r="AP847" s="19"/>
      <c r="AQ847" s="19"/>
      <c r="AR847" s="19"/>
      <c r="AS847" s="19"/>
      <c r="AT847" s="19"/>
    </row>
    <row r="848" spans="19:46" ht="15" customHeight="1"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s="19"/>
      <c r="AE848" s="19"/>
      <c r="AF848" s="19"/>
      <c r="AG848" s="19"/>
      <c r="AH848" s="19"/>
      <c r="AI848" s="19"/>
      <c r="AJ848" s="19"/>
      <c r="AK848" s="19"/>
      <c r="AL848" s="19"/>
      <c r="AM848" s="19"/>
      <c r="AN848" s="19"/>
      <c r="AO848" s="19"/>
      <c r="AP848" s="19"/>
      <c r="AQ848" s="19"/>
      <c r="AR848" s="19"/>
      <c r="AS848" s="19"/>
      <c r="AT848" s="19"/>
    </row>
    <row r="849" spans="19:46" ht="15" customHeight="1"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19"/>
      <c r="AE849" s="19"/>
      <c r="AF849" s="19"/>
      <c r="AG849" s="19"/>
      <c r="AH849" s="19"/>
      <c r="AI849" s="19"/>
      <c r="AJ849" s="19"/>
      <c r="AK849" s="19"/>
      <c r="AL849" s="19"/>
      <c r="AM849" s="19"/>
      <c r="AN849" s="19"/>
      <c r="AO849" s="19"/>
      <c r="AP849" s="19"/>
      <c r="AQ849" s="19"/>
      <c r="AR849" s="19"/>
      <c r="AS849" s="19"/>
      <c r="AT849" s="19"/>
    </row>
    <row r="850" spans="19:46" ht="15" customHeight="1"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  <c r="AD850" s="19"/>
      <c r="AE850" s="19"/>
      <c r="AF850" s="19"/>
      <c r="AG850" s="19"/>
      <c r="AH850" s="19"/>
      <c r="AI850" s="19"/>
      <c r="AJ850" s="19"/>
      <c r="AK850" s="19"/>
      <c r="AL850" s="19"/>
      <c r="AM850" s="19"/>
      <c r="AN850" s="19"/>
      <c r="AO850" s="19"/>
      <c r="AP850" s="19"/>
      <c r="AQ850" s="19"/>
      <c r="AR850" s="19"/>
      <c r="AS850" s="19"/>
      <c r="AT850" s="19"/>
    </row>
    <row r="851" spans="19:46" ht="15" customHeight="1"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19"/>
      <c r="AE851" s="19"/>
      <c r="AF851" s="19"/>
      <c r="AG851" s="19"/>
      <c r="AH851" s="19"/>
      <c r="AI851" s="19"/>
      <c r="AJ851" s="19"/>
      <c r="AK851" s="19"/>
      <c r="AL851" s="19"/>
      <c r="AM851" s="19"/>
      <c r="AN851" s="19"/>
      <c r="AO851" s="19"/>
      <c r="AP851" s="19"/>
      <c r="AQ851" s="19"/>
      <c r="AR851" s="19"/>
      <c r="AS851" s="19"/>
      <c r="AT851" s="19"/>
    </row>
    <row r="852" spans="19:46" ht="15" customHeight="1"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D852" s="19"/>
      <c r="AE852" s="19"/>
      <c r="AF852" s="19"/>
      <c r="AG852" s="19"/>
      <c r="AH852" s="19"/>
      <c r="AI852" s="19"/>
      <c r="AJ852" s="19"/>
      <c r="AK852" s="19"/>
      <c r="AL852" s="19"/>
      <c r="AM852" s="19"/>
      <c r="AN852" s="19"/>
      <c r="AO852" s="19"/>
      <c r="AP852" s="19"/>
      <c r="AQ852" s="19"/>
      <c r="AR852" s="19"/>
      <c r="AS852" s="19"/>
      <c r="AT852" s="19"/>
    </row>
    <row r="853" spans="19:46" ht="15" customHeight="1"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19"/>
      <c r="AE853" s="19"/>
      <c r="AF853" s="19"/>
      <c r="AG853" s="19"/>
      <c r="AH853" s="19"/>
      <c r="AI853" s="19"/>
      <c r="AJ853" s="19"/>
      <c r="AK853" s="19"/>
      <c r="AL853" s="19"/>
      <c r="AM853" s="19"/>
      <c r="AN853" s="19"/>
      <c r="AO853" s="19"/>
      <c r="AP853" s="19"/>
      <c r="AQ853" s="19"/>
      <c r="AR853" s="19"/>
      <c r="AS853" s="19"/>
      <c r="AT853" s="19"/>
    </row>
    <row r="854" spans="19:46" ht="15" customHeight="1"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  <c r="AD854" s="19"/>
      <c r="AE854" s="19"/>
      <c r="AF854" s="19"/>
      <c r="AG854" s="19"/>
      <c r="AH854" s="19"/>
      <c r="AI854" s="19"/>
      <c r="AJ854" s="19"/>
      <c r="AK854" s="19"/>
      <c r="AL854" s="19"/>
      <c r="AM854" s="19"/>
      <c r="AN854" s="19"/>
      <c r="AO854" s="19"/>
      <c r="AP854" s="19"/>
      <c r="AQ854" s="19"/>
      <c r="AR854" s="19"/>
      <c r="AS854" s="19"/>
      <c r="AT854" s="19"/>
    </row>
    <row r="855" spans="19:46" ht="15" customHeight="1"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19"/>
      <c r="AE855" s="19"/>
      <c r="AF855" s="19"/>
      <c r="AG855" s="19"/>
      <c r="AH855" s="19"/>
      <c r="AI855" s="19"/>
      <c r="AJ855" s="19"/>
      <c r="AK855" s="19"/>
      <c r="AL855" s="19"/>
      <c r="AM855" s="19"/>
      <c r="AN855" s="19"/>
      <c r="AO855" s="19"/>
      <c r="AP855" s="19"/>
      <c r="AQ855" s="19"/>
      <c r="AR855" s="19"/>
      <c r="AS855" s="19"/>
      <c r="AT855" s="19"/>
    </row>
    <row r="856" spans="19:46" ht="15" customHeight="1"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D856" s="19"/>
      <c r="AE856" s="19"/>
      <c r="AF856" s="19"/>
      <c r="AG856" s="19"/>
      <c r="AH856" s="19"/>
      <c r="AI856" s="19"/>
      <c r="AJ856" s="19"/>
      <c r="AK856" s="19"/>
      <c r="AL856" s="19"/>
      <c r="AM856" s="19"/>
      <c r="AN856" s="19"/>
      <c r="AO856" s="19"/>
      <c r="AP856" s="19"/>
      <c r="AQ856" s="19"/>
      <c r="AR856" s="19"/>
      <c r="AS856" s="19"/>
      <c r="AT856" s="19"/>
    </row>
    <row r="857" spans="19:46" ht="15" customHeight="1"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19"/>
      <c r="AE857" s="19"/>
      <c r="AF857" s="19"/>
      <c r="AG857" s="19"/>
      <c r="AH857" s="19"/>
      <c r="AI857" s="19"/>
      <c r="AJ857" s="19"/>
      <c r="AK857" s="19"/>
      <c r="AL857" s="19"/>
      <c r="AM857" s="19"/>
      <c r="AN857" s="19"/>
      <c r="AO857" s="19"/>
      <c r="AP857" s="19"/>
      <c r="AQ857" s="19"/>
      <c r="AR857" s="19"/>
      <c r="AS857" s="19"/>
      <c r="AT857" s="19"/>
    </row>
    <row r="858" spans="19:46" ht="15" customHeight="1"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D858" s="19"/>
      <c r="AE858" s="19"/>
      <c r="AF858" s="19"/>
      <c r="AG858" s="19"/>
      <c r="AH858" s="19"/>
      <c r="AI858" s="19"/>
      <c r="AJ858" s="19"/>
      <c r="AK858" s="19"/>
      <c r="AL858" s="19"/>
      <c r="AM858" s="19"/>
      <c r="AN858" s="19"/>
      <c r="AO858" s="19"/>
      <c r="AP858" s="19"/>
      <c r="AQ858" s="19"/>
      <c r="AR858" s="19"/>
      <c r="AS858" s="19"/>
      <c r="AT858" s="19"/>
    </row>
    <row r="859" spans="19:46" ht="15" customHeight="1"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19"/>
      <c r="AE859" s="19"/>
      <c r="AF859" s="19"/>
      <c r="AG859" s="19"/>
      <c r="AH859" s="19"/>
      <c r="AI859" s="19"/>
      <c r="AJ859" s="19"/>
      <c r="AK859" s="19"/>
      <c r="AL859" s="19"/>
      <c r="AM859" s="19"/>
      <c r="AN859" s="19"/>
      <c r="AO859" s="19"/>
      <c r="AP859" s="19"/>
      <c r="AQ859" s="19"/>
      <c r="AR859" s="19"/>
      <c r="AS859" s="19"/>
      <c r="AT859" s="19"/>
    </row>
    <row r="860" spans="19:46" ht="15" customHeight="1"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D860" s="19"/>
      <c r="AE860" s="19"/>
      <c r="AF860" s="19"/>
      <c r="AG860" s="19"/>
      <c r="AH860" s="19"/>
      <c r="AI860" s="19"/>
      <c r="AJ860" s="19"/>
      <c r="AK860" s="19"/>
      <c r="AL860" s="19"/>
      <c r="AM860" s="19"/>
      <c r="AN860" s="19"/>
      <c r="AO860" s="19"/>
      <c r="AP860" s="19"/>
      <c r="AQ860" s="19"/>
      <c r="AR860" s="19"/>
      <c r="AS860" s="19"/>
      <c r="AT860" s="19"/>
    </row>
    <row r="861" spans="19:46" ht="15" customHeight="1"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19"/>
      <c r="AE861" s="19"/>
      <c r="AF861" s="19"/>
      <c r="AG861" s="19"/>
      <c r="AH861" s="19"/>
      <c r="AI861" s="19"/>
      <c r="AJ861" s="19"/>
      <c r="AK861" s="19"/>
      <c r="AL861" s="19"/>
      <c r="AM861" s="19"/>
      <c r="AN861" s="19"/>
      <c r="AO861" s="19"/>
      <c r="AP861" s="19"/>
      <c r="AQ861" s="19"/>
      <c r="AR861" s="19"/>
      <c r="AS861" s="19"/>
      <c r="AT861" s="19"/>
    </row>
    <row r="862" spans="19:46" ht="15" customHeight="1"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  <c r="AD862" s="19"/>
      <c r="AE862" s="19"/>
      <c r="AF862" s="19"/>
      <c r="AG862" s="19"/>
      <c r="AH862" s="19"/>
      <c r="AI862" s="19"/>
      <c r="AJ862" s="19"/>
      <c r="AK862" s="19"/>
      <c r="AL862" s="19"/>
      <c r="AM862" s="19"/>
      <c r="AN862" s="19"/>
      <c r="AO862" s="19"/>
      <c r="AP862" s="19"/>
      <c r="AQ862" s="19"/>
      <c r="AR862" s="19"/>
      <c r="AS862" s="19"/>
      <c r="AT862" s="19"/>
    </row>
    <row r="863" spans="19:46" ht="15" customHeight="1"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19"/>
      <c r="AE863" s="19"/>
      <c r="AF863" s="19"/>
      <c r="AG863" s="19"/>
      <c r="AH863" s="19"/>
      <c r="AI863" s="19"/>
      <c r="AJ863" s="19"/>
      <c r="AK863" s="19"/>
      <c r="AL863" s="19"/>
      <c r="AM863" s="19"/>
      <c r="AN863" s="19"/>
      <c r="AO863" s="19"/>
      <c r="AP863" s="19"/>
      <c r="AQ863" s="19"/>
      <c r="AR863" s="19"/>
      <c r="AS863" s="19"/>
      <c r="AT863" s="19"/>
    </row>
    <row r="864" spans="19:46" ht="15" customHeight="1"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D864" s="19"/>
      <c r="AE864" s="19"/>
      <c r="AF864" s="19"/>
      <c r="AG864" s="19"/>
      <c r="AH864" s="19"/>
      <c r="AI864" s="19"/>
      <c r="AJ864" s="19"/>
      <c r="AK864" s="19"/>
      <c r="AL864" s="19"/>
      <c r="AM864" s="19"/>
      <c r="AN864" s="19"/>
      <c r="AO864" s="19"/>
      <c r="AP864" s="19"/>
      <c r="AQ864" s="19"/>
      <c r="AR864" s="19"/>
      <c r="AS864" s="19"/>
      <c r="AT864" s="19"/>
    </row>
    <row r="865" spans="19:46" ht="15" customHeight="1"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19"/>
      <c r="AE865" s="19"/>
      <c r="AF865" s="19"/>
      <c r="AG865" s="19"/>
      <c r="AH865" s="19"/>
      <c r="AI865" s="19"/>
      <c r="AJ865" s="19"/>
      <c r="AK865" s="19"/>
      <c r="AL865" s="19"/>
      <c r="AM865" s="19"/>
      <c r="AN865" s="19"/>
      <c r="AO865" s="19"/>
      <c r="AP865" s="19"/>
      <c r="AQ865" s="19"/>
      <c r="AR865" s="19"/>
      <c r="AS865" s="19"/>
      <c r="AT865" s="19"/>
    </row>
    <row r="866" spans="19:46" ht="15" customHeight="1"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  <c r="AD866" s="19"/>
      <c r="AE866" s="19"/>
      <c r="AF866" s="19"/>
      <c r="AG866" s="19"/>
      <c r="AH866" s="19"/>
      <c r="AI866" s="19"/>
      <c r="AJ866" s="19"/>
      <c r="AK866" s="19"/>
      <c r="AL866" s="19"/>
      <c r="AM866" s="19"/>
      <c r="AN866" s="19"/>
      <c r="AO866" s="19"/>
      <c r="AP866" s="19"/>
      <c r="AQ866" s="19"/>
      <c r="AR866" s="19"/>
      <c r="AS866" s="19"/>
      <c r="AT866" s="19"/>
    </row>
    <row r="867" spans="19:46" ht="15" customHeight="1"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19"/>
      <c r="AE867" s="19"/>
      <c r="AF867" s="19"/>
      <c r="AG867" s="19"/>
      <c r="AH867" s="19"/>
      <c r="AI867" s="19"/>
      <c r="AJ867" s="19"/>
      <c r="AK867" s="19"/>
      <c r="AL867" s="19"/>
      <c r="AM867" s="19"/>
      <c r="AN867" s="19"/>
      <c r="AO867" s="19"/>
      <c r="AP867" s="19"/>
      <c r="AQ867" s="19"/>
      <c r="AR867" s="19"/>
      <c r="AS867" s="19"/>
      <c r="AT867" s="19"/>
    </row>
    <row r="868" spans="19:46" ht="15" customHeight="1"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D868" s="19"/>
      <c r="AE868" s="19"/>
      <c r="AF868" s="19"/>
      <c r="AG868" s="19"/>
      <c r="AH868" s="19"/>
      <c r="AI868" s="19"/>
      <c r="AJ868" s="19"/>
      <c r="AK868" s="19"/>
      <c r="AL868" s="19"/>
      <c r="AM868" s="19"/>
      <c r="AN868" s="19"/>
      <c r="AO868" s="19"/>
      <c r="AP868" s="19"/>
      <c r="AQ868" s="19"/>
      <c r="AR868" s="19"/>
      <c r="AS868" s="19"/>
      <c r="AT868" s="19"/>
    </row>
    <row r="869" spans="19:46" ht="15" customHeight="1"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19"/>
      <c r="AE869" s="19"/>
      <c r="AF869" s="19"/>
      <c r="AG869" s="19"/>
      <c r="AH869" s="19"/>
      <c r="AI869" s="19"/>
      <c r="AJ869" s="19"/>
      <c r="AK869" s="19"/>
      <c r="AL869" s="19"/>
      <c r="AM869" s="19"/>
      <c r="AN869" s="19"/>
      <c r="AO869" s="19"/>
      <c r="AP869" s="19"/>
      <c r="AQ869" s="19"/>
      <c r="AR869" s="19"/>
      <c r="AS869" s="19"/>
      <c r="AT869" s="19"/>
    </row>
    <row r="870" spans="19:46" ht="15" customHeight="1"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  <c r="AD870" s="19"/>
      <c r="AE870" s="19"/>
      <c r="AF870" s="19"/>
      <c r="AG870" s="19"/>
      <c r="AH870" s="19"/>
      <c r="AI870" s="19"/>
      <c r="AJ870" s="19"/>
      <c r="AK870" s="19"/>
      <c r="AL870" s="19"/>
      <c r="AM870" s="19"/>
      <c r="AN870" s="19"/>
      <c r="AO870" s="19"/>
      <c r="AP870" s="19"/>
      <c r="AQ870" s="19"/>
      <c r="AR870" s="19"/>
      <c r="AS870" s="19"/>
      <c r="AT870" s="19"/>
    </row>
    <row r="871" spans="19:46" ht="15" customHeight="1"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19"/>
      <c r="AE871" s="19"/>
      <c r="AF871" s="19"/>
      <c r="AG871" s="19"/>
      <c r="AH871" s="19"/>
      <c r="AI871" s="19"/>
      <c r="AJ871" s="19"/>
      <c r="AK871" s="19"/>
      <c r="AL871" s="19"/>
      <c r="AM871" s="19"/>
      <c r="AN871" s="19"/>
      <c r="AO871" s="19"/>
      <c r="AP871" s="19"/>
      <c r="AQ871" s="19"/>
      <c r="AR871" s="19"/>
      <c r="AS871" s="19"/>
      <c r="AT871" s="19"/>
    </row>
    <row r="872" spans="19:46" ht="15" customHeight="1"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D872" s="19"/>
      <c r="AE872" s="19"/>
      <c r="AF872" s="19"/>
      <c r="AG872" s="19"/>
      <c r="AH872" s="19"/>
      <c r="AI872" s="19"/>
      <c r="AJ872" s="19"/>
      <c r="AK872" s="19"/>
      <c r="AL872" s="19"/>
      <c r="AM872" s="19"/>
      <c r="AN872" s="19"/>
      <c r="AO872" s="19"/>
      <c r="AP872" s="19"/>
      <c r="AQ872" s="19"/>
      <c r="AR872" s="19"/>
      <c r="AS872" s="19"/>
      <c r="AT872" s="19"/>
    </row>
    <row r="873" spans="19:46" ht="15" customHeight="1"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19"/>
      <c r="AE873" s="19"/>
      <c r="AF873" s="19"/>
      <c r="AG873" s="19"/>
      <c r="AH873" s="19"/>
      <c r="AI873" s="19"/>
      <c r="AJ873" s="19"/>
      <c r="AK873" s="19"/>
      <c r="AL873" s="19"/>
      <c r="AM873" s="19"/>
      <c r="AN873" s="19"/>
      <c r="AO873" s="19"/>
      <c r="AP873" s="19"/>
      <c r="AQ873" s="19"/>
      <c r="AR873" s="19"/>
      <c r="AS873" s="19"/>
      <c r="AT873" s="19"/>
    </row>
    <row r="874" spans="19:46" ht="15" customHeight="1"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  <c r="AD874" s="19"/>
      <c r="AE874" s="19"/>
      <c r="AF874" s="19"/>
      <c r="AG874" s="19"/>
      <c r="AH874" s="19"/>
      <c r="AI874" s="19"/>
      <c r="AJ874" s="19"/>
      <c r="AK874" s="19"/>
      <c r="AL874" s="19"/>
      <c r="AM874" s="19"/>
      <c r="AN874" s="19"/>
      <c r="AO874" s="19"/>
      <c r="AP874" s="19"/>
      <c r="AQ874" s="19"/>
      <c r="AR874" s="19"/>
      <c r="AS874" s="19"/>
      <c r="AT874" s="19"/>
    </row>
    <row r="875" spans="19:46" ht="15" customHeight="1"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19"/>
      <c r="AE875" s="19"/>
      <c r="AF875" s="19"/>
      <c r="AG875" s="19"/>
      <c r="AH875" s="19"/>
      <c r="AI875" s="19"/>
      <c r="AJ875" s="19"/>
      <c r="AK875" s="19"/>
      <c r="AL875" s="19"/>
      <c r="AM875" s="19"/>
      <c r="AN875" s="19"/>
      <c r="AO875" s="19"/>
      <c r="AP875" s="19"/>
      <c r="AQ875" s="19"/>
      <c r="AR875" s="19"/>
      <c r="AS875" s="19"/>
      <c r="AT875" s="19"/>
    </row>
    <row r="876" spans="19:46" ht="15" customHeight="1"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D876" s="19"/>
      <c r="AE876" s="19"/>
      <c r="AF876" s="19"/>
      <c r="AG876" s="19"/>
      <c r="AH876" s="19"/>
      <c r="AI876" s="19"/>
      <c r="AJ876" s="19"/>
      <c r="AK876" s="19"/>
      <c r="AL876" s="19"/>
      <c r="AM876" s="19"/>
      <c r="AN876" s="19"/>
      <c r="AO876" s="19"/>
      <c r="AP876" s="19"/>
      <c r="AQ876" s="19"/>
      <c r="AR876" s="19"/>
      <c r="AS876" s="19"/>
      <c r="AT876" s="19"/>
    </row>
    <row r="877" spans="19:46" ht="15" customHeight="1"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19"/>
      <c r="AE877" s="19"/>
      <c r="AF877" s="19"/>
      <c r="AG877" s="19"/>
      <c r="AH877" s="19"/>
      <c r="AI877" s="19"/>
      <c r="AJ877" s="19"/>
      <c r="AK877" s="19"/>
      <c r="AL877" s="19"/>
      <c r="AM877" s="19"/>
      <c r="AN877" s="19"/>
      <c r="AO877" s="19"/>
      <c r="AP877" s="19"/>
      <c r="AQ877" s="19"/>
      <c r="AR877" s="19"/>
      <c r="AS877" s="19"/>
      <c r="AT877" s="19"/>
    </row>
    <row r="878" spans="19:46" ht="15" customHeight="1"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  <c r="AD878" s="19"/>
      <c r="AE878" s="19"/>
      <c r="AF878" s="19"/>
      <c r="AG878" s="19"/>
      <c r="AH878" s="19"/>
      <c r="AI878" s="19"/>
      <c r="AJ878" s="19"/>
      <c r="AK878" s="19"/>
      <c r="AL878" s="19"/>
      <c r="AM878" s="19"/>
      <c r="AN878" s="19"/>
      <c r="AO878" s="19"/>
      <c r="AP878" s="19"/>
      <c r="AQ878" s="19"/>
      <c r="AR878" s="19"/>
      <c r="AS878" s="19"/>
      <c r="AT878" s="19"/>
    </row>
    <row r="879" spans="19:46" ht="15" customHeight="1"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19"/>
      <c r="AE879" s="19"/>
      <c r="AF879" s="19"/>
      <c r="AG879" s="19"/>
      <c r="AH879" s="19"/>
      <c r="AI879" s="19"/>
      <c r="AJ879" s="19"/>
      <c r="AK879" s="19"/>
      <c r="AL879" s="19"/>
      <c r="AM879" s="19"/>
      <c r="AN879" s="19"/>
      <c r="AO879" s="19"/>
      <c r="AP879" s="19"/>
      <c r="AQ879" s="19"/>
      <c r="AR879" s="19"/>
      <c r="AS879" s="19"/>
      <c r="AT879" s="19"/>
    </row>
    <row r="880" spans="19:46" ht="15" customHeight="1"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D880" s="19"/>
      <c r="AE880" s="19"/>
      <c r="AF880" s="19"/>
      <c r="AG880" s="19"/>
      <c r="AH880" s="19"/>
      <c r="AI880" s="19"/>
      <c r="AJ880" s="19"/>
      <c r="AK880" s="19"/>
      <c r="AL880" s="19"/>
      <c r="AM880" s="19"/>
      <c r="AN880" s="19"/>
      <c r="AO880" s="19"/>
      <c r="AP880" s="19"/>
      <c r="AQ880" s="19"/>
      <c r="AR880" s="19"/>
      <c r="AS880" s="19"/>
      <c r="AT880" s="19"/>
    </row>
    <row r="881" spans="19:46" ht="15" customHeight="1"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19"/>
      <c r="AE881" s="19"/>
      <c r="AF881" s="19"/>
      <c r="AG881" s="19"/>
      <c r="AH881" s="19"/>
      <c r="AI881" s="19"/>
      <c r="AJ881" s="19"/>
      <c r="AK881" s="19"/>
      <c r="AL881" s="19"/>
      <c r="AM881" s="19"/>
      <c r="AN881" s="19"/>
      <c r="AO881" s="19"/>
      <c r="AP881" s="19"/>
      <c r="AQ881" s="19"/>
      <c r="AR881" s="19"/>
      <c r="AS881" s="19"/>
      <c r="AT881" s="19"/>
    </row>
    <row r="882" spans="19:46" ht="15" customHeight="1"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  <c r="AD882" s="19"/>
      <c r="AE882" s="19"/>
      <c r="AF882" s="19"/>
      <c r="AG882" s="19"/>
      <c r="AH882" s="19"/>
      <c r="AI882" s="19"/>
      <c r="AJ882" s="19"/>
      <c r="AK882" s="19"/>
      <c r="AL882" s="19"/>
      <c r="AM882" s="19"/>
      <c r="AN882" s="19"/>
      <c r="AO882" s="19"/>
      <c r="AP882" s="19"/>
      <c r="AQ882" s="19"/>
      <c r="AR882" s="19"/>
      <c r="AS882" s="19"/>
      <c r="AT882" s="19"/>
    </row>
    <row r="883" spans="19:46" ht="15" customHeight="1"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19"/>
      <c r="AE883" s="19"/>
      <c r="AF883" s="19"/>
      <c r="AG883" s="19"/>
      <c r="AH883" s="19"/>
      <c r="AI883" s="19"/>
      <c r="AJ883" s="19"/>
      <c r="AK883" s="19"/>
      <c r="AL883" s="19"/>
      <c r="AM883" s="19"/>
      <c r="AN883" s="19"/>
      <c r="AO883" s="19"/>
      <c r="AP883" s="19"/>
      <c r="AQ883" s="19"/>
      <c r="AR883" s="19"/>
      <c r="AS883" s="19"/>
      <c r="AT883" s="19"/>
    </row>
    <row r="884" spans="19:46" ht="15" customHeight="1"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D884" s="19"/>
      <c r="AE884" s="19"/>
      <c r="AF884" s="19"/>
      <c r="AG884" s="19"/>
      <c r="AH884" s="19"/>
      <c r="AI884" s="19"/>
      <c r="AJ884" s="19"/>
      <c r="AK884" s="19"/>
      <c r="AL884" s="19"/>
      <c r="AM884" s="19"/>
      <c r="AN884" s="19"/>
      <c r="AO884" s="19"/>
      <c r="AP884" s="19"/>
      <c r="AQ884" s="19"/>
      <c r="AR884" s="19"/>
      <c r="AS884" s="19"/>
      <c r="AT884" s="19"/>
    </row>
    <row r="885" spans="19:46" ht="15" customHeight="1"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19"/>
      <c r="AE885" s="19"/>
      <c r="AF885" s="19"/>
      <c r="AG885" s="19"/>
      <c r="AH885" s="19"/>
      <c r="AI885" s="19"/>
      <c r="AJ885" s="19"/>
      <c r="AK885" s="19"/>
      <c r="AL885" s="19"/>
      <c r="AM885" s="19"/>
      <c r="AN885" s="19"/>
      <c r="AO885" s="19"/>
      <c r="AP885" s="19"/>
      <c r="AQ885" s="19"/>
      <c r="AR885" s="19"/>
      <c r="AS885" s="19"/>
      <c r="AT885" s="19"/>
    </row>
    <row r="886" spans="19:46" ht="15" customHeight="1"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  <c r="AD886" s="19"/>
      <c r="AE886" s="19"/>
      <c r="AF886" s="19"/>
      <c r="AG886" s="19"/>
      <c r="AH886" s="19"/>
      <c r="AI886" s="19"/>
      <c r="AJ886" s="19"/>
      <c r="AK886" s="19"/>
      <c r="AL886" s="19"/>
      <c r="AM886" s="19"/>
      <c r="AN886" s="19"/>
      <c r="AO886" s="19"/>
      <c r="AP886" s="19"/>
      <c r="AQ886" s="19"/>
      <c r="AR886" s="19"/>
      <c r="AS886" s="19"/>
      <c r="AT886" s="19"/>
    </row>
    <row r="887" spans="19:46" ht="15" customHeight="1"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19"/>
      <c r="AE887" s="19"/>
      <c r="AF887" s="19"/>
      <c r="AG887" s="19"/>
      <c r="AH887" s="19"/>
      <c r="AI887" s="19"/>
      <c r="AJ887" s="19"/>
      <c r="AK887" s="19"/>
      <c r="AL887" s="19"/>
      <c r="AM887" s="19"/>
      <c r="AN887" s="19"/>
      <c r="AO887" s="19"/>
      <c r="AP887" s="19"/>
      <c r="AQ887" s="19"/>
      <c r="AR887" s="19"/>
      <c r="AS887" s="19"/>
      <c r="AT887" s="19"/>
    </row>
    <row r="888" spans="19:46" ht="15" customHeight="1"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s="19"/>
      <c r="AE888" s="19"/>
      <c r="AF888" s="19"/>
      <c r="AG888" s="19"/>
      <c r="AH888" s="19"/>
      <c r="AI888" s="19"/>
      <c r="AJ888" s="19"/>
      <c r="AK888" s="19"/>
      <c r="AL888" s="19"/>
      <c r="AM888" s="19"/>
      <c r="AN888" s="19"/>
      <c r="AO888" s="19"/>
      <c r="AP888" s="19"/>
      <c r="AQ888" s="19"/>
      <c r="AR888" s="19"/>
      <c r="AS888" s="19"/>
      <c r="AT888" s="19"/>
    </row>
    <row r="889" spans="19:46" ht="15" customHeight="1"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19"/>
      <c r="AE889" s="19"/>
      <c r="AF889" s="19"/>
      <c r="AG889" s="19"/>
      <c r="AH889" s="19"/>
      <c r="AI889" s="19"/>
      <c r="AJ889" s="19"/>
      <c r="AK889" s="19"/>
      <c r="AL889" s="19"/>
      <c r="AM889" s="19"/>
      <c r="AN889" s="19"/>
      <c r="AO889" s="19"/>
      <c r="AP889" s="19"/>
      <c r="AQ889" s="19"/>
      <c r="AR889" s="19"/>
      <c r="AS889" s="19"/>
      <c r="AT889" s="19"/>
    </row>
    <row r="890" spans="19:46" ht="15" customHeight="1"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 s="19"/>
      <c r="AE890" s="19"/>
      <c r="AF890" s="19"/>
      <c r="AG890" s="19"/>
      <c r="AH890" s="19"/>
      <c r="AI890" s="19"/>
      <c r="AJ890" s="19"/>
      <c r="AK890" s="19"/>
      <c r="AL890" s="19"/>
      <c r="AM890" s="19"/>
      <c r="AN890" s="19"/>
      <c r="AO890" s="19"/>
      <c r="AP890" s="19"/>
      <c r="AQ890" s="19"/>
      <c r="AR890" s="19"/>
      <c r="AS890" s="19"/>
      <c r="AT890" s="19"/>
    </row>
    <row r="891" spans="19:46" ht="15" customHeight="1"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19"/>
      <c r="AE891" s="19"/>
      <c r="AF891" s="19"/>
      <c r="AG891" s="19"/>
      <c r="AH891" s="19"/>
      <c r="AI891" s="19"/>
      <c r="AJ891" s="19"/>
      <c r="AK891" s="19"/>
      <c r="AL891" s="19"/>
      <c r="AM891" s="19"/>
      <c r="AN891" s="19"/>
      <c r="AO891" s="19"/>
      <c r="AP891" s="19"/>
      <c r="AQ891" s="19"/>
      <c r="AR891" s="19"/>
      <c r="AS891" s="19"/>
      <c r="AT891" s="19"/>
    </row>
    <row r="892" spans="19:46" ht="15" customHeight="1"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D892" s="19"/>
      <c r="AE892" s="19"/>
      <c r="AF892" s="19"/>
      <c r="AG892" s="19"/>
      <c r="AH892" s="19"/>
      <c r="AI892" s="19"/>
      <c r="AJ892" s="19"/>
      <c r="AK892" s="19"/>
      <c r="AL892" s="19"/>
      <c r="AM892" s="19"/>
      <c r="AN892" s="19"/>
      <c r="AO892" s="19"/>
      <c r="AP892" s="19"/>
      <c r="AQ892" s="19"/>
      <c r="AR892" s="19"/>
      <c r="AS892" s="19"/>
      <c r="AT892" s="19"/>
    </row>
    <row r="893" spans="19:46" ht="15" customHeight="1"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19"/>
      <c r="AE893" s="19"/>
      <c r="AF893" s="19"/>
      <c r="AG893" s="19"/>
      <c r="AH893" s="19"/>
      <c r="AI893" s="19"/>
      <c r="AJ893" s="19"/>
      <c r="AK893" s="19"/>
      <c r="AL893" s="19"/>
      <c r="AM893" s="19"/>
      <c r="AN893" s="19"/>
      <c r="AO893" s="19"/>
      <c r="AP893" s="19"/>
      <c r="AQ893" s="19"/>
      <c r="AR893" s="19"/>
      <c r="AS893" s="19"/>
      <c r="AT893" s="19"/>
    </row>
    <row r="894" spans="19:46" ht="15" customHeight="1"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  <c r="AD894" s="19"/>
      <c r="AE894" s="19"/>
      <c r="AF894" s="19"/>
      <c r="AG894" s="19"/>
      <c r="AH894" s="19"/>
      <c r="AI894" s="19"/>
      <c r="AJ894" s="19"/>
      <c r="AK894" s="19"/>
      <c r="AL894" s="19"/>
      <c r="AM894" s="19"/>
      <c r="AN894" s="19"/>
      <c r="AO894" s="19"/>
      <c r="AP894" s="19"/>
      <c r="AQ894" s="19"/>
      <c r="AR894" s="19"/>
      <c r="AS894" s="19"/>
      <c r="AT894" s="19"/>
    </row>
    <row r="895" spans="19:46" ht="15" customHeight="1"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19"/>
      <c r="AE895" s="19"/>
      <c r="AF895" s="19"/>
      <c r="AG895" s="19"/>
      <c r="AH895" s="19"/>
      <c r="AI895" s="19"/>
      <c r="AJ895" s="19"/>
      <c r="AK895" s="19"/>
      <c r="AL895" s="19"/>
      <c r="AM895" s="19"/>
      <c r="AN895" s="19"/>
      <c r="AO895" s="19"/>
      <c r="AP895" s="19"/>
      <c r="AQ895" s="19"/>
      <c r="AR895" s="19"/>
      <c r="AS895" s="19"/>
      <c r="AT895" s="19"/>
    </row>
    <row r="896" spans="19:46" ht="15" customHeight="1"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19"/>
      <c r="AE896" s="19"/>
      <c r="AF896" s="19"/>
      <c r="AG896" s="19"/>
      <c r="AH896" s="19"/>
      <c r="AI896" s="19"/>
      <c r="AJ896" s="19"/>
      <c r="AK896" s="19"/>
      <c r="AL896" s="19"/>
      <c r="AM896" s="19"/>
      <c r="AN896" s="19"/>
      <c r="AO896" s="19"/>
      <c r="AP896" s="19"/>
      <c r="AQ896" s="19"/>
      <c r="AR896" s="19"/>
      <c r="AS896" s="19"/>
      <c r="AT896" s="19"/>
    </row>
    <row r="897" spans="19:46" ht="15" customHeight="1"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19"/>
      <c r="AE897" s="19"/>
      <c r="AF897" s="19"/>
      <c r="AG897" s="19"/>
      <c r="AH897" s="19"/>
      <c r="AI897" s="19"/>
      <c r="AJ897" s="19"/>
      <c r="AK897" s="19"/>
      <c r="AL897" s="19"/>
      <c r="AM897" s="19"/>
      <c r="AN897" s="19"/>
      <c r="AO897" s="19"/>
      <c r="AP897" s="19"/>
      <c r="AQ897" s="19"/>
      <c r="AR897" s="19"/>
      <c r="AS897" s="19"/>
      <c r="AT897" s="19"/>
    </row>
    <row r="898" spans="19:46" ht="15" customHeight="1"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  <c r="AD898" s="19"/>
      <c r="AE898" s="19"/>
      <c r="AF898" s="19"/>
      <c r="AG898" s="19"/>
      <c r="AH898" s="19"/>
      <c r="AI898" s="19"/>
      <c r="AJ898" s="19"/>
      <c r="AK898" s="19"/>
      <c r="AL898" s="19"/>
      <c r="AM898" s="19"/>
      <c r="AN898" s="19"/>
      <c r="AO898" s="19"/>
      <c r="AP898" s="19"/>
      <c r="AQ898" s="19"/>
      <c r="AR898" s="19"/>
      <c r="AS898" s="19"/>
      <c r="AT898" s="19"/>
    </row>
    <row r="899" spans="19:46" ht="15" customHeight="1"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19"/>
      <c r="AE899" s="19"/>
      <c r="AF899" s="19"/>
      <c r="AG899" s="19"/>
      <c r="AH899" s="19"/>
      <c r="AI899" s="19"/>
      <c r="AJ899" s="19"/>
      <c r="AK899" s="19"/>
      <c r="AL899" s="19"/>
      <c r="AM899" s="19"/>
      <c r="AN899" s="19"/>
      <c r="AO899" s="19"/>
      <c r="AP899" s="19"/>
      <c r="AQ899" s="19"/>
      <c r="AR899" s="19"/>
      <c r="AS899" s="19"/>
      <c r="AT899" s="19"/>
    </row>
    <row r="900" spans="19:46" ht="15" customHeight="1"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D900" s="19"/>
      <c r="AE900" s="19"/>
      <c r="AF900" s="19"/>
      <c r="AG900" s="19"/>
      <c r="AH900" s="19"/>
      <c r="AI900" s="19"/>
      <c r="AJ900" s="19"/>
      <c r="AK900" s="19"/>
      <c r="AL900" s="19"/>
      <c r="AM900" s="19"/>
      <c r="AN900" s="19"/>
      <c r="AO900" s="19"/>
      <c r="AP900" s="19"/>
      <c r="AQ900" s="19"/>
      <c r="AR900" s="19"/>
      <c r="AS900" s="19"/>
      <c r="AT900" s="19"/>
    </row>
    <row r="901" spans="19:46" ht="15" customHeight="1"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19"/>
      <c r="AE901" s="19"/>
      <c r="AF901" s="19"/>
      <c r="AG901" s="19"/>
      <c r="AH901" s="19"/>
      <c r="AI901" s="19"/>
      <c r="AJ901" s="19"/>
      <c r="AK901" s="19"/>
      <c r="AL901" s="19"/>
      <c r="AM901" s="19"/>
      <c r="AN901" s="19"/>
      <c r="AO901" s="19"/>
      <c r="AP901" s="19"/>
      <c r="AQ901" s="19"/>
      <c r="AR901" s="19"/>
      <c r="AS901" s="19"/>
      <c r="AT901" s="19"/>
    </row>
    <row r="902" spans="19:46" ht="15" customHeight="1"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  <c r="AD902" s="19"/>
      <c r="AE902" s="19"/>
      <c r="AF902" s="19"/>
      <c r="AG902" s="19"/>
      <c r="AH902" s="19"/>
      <c r="AI902" s="19"/>
      <c r="AJ902" s="19"/>
      <c r="AK902" s="19"/>
      <c r="AL902" s="19"/>
      <c r="AM902" s="19"/>
      <c r="AN902" s="19"/>
      <c r="AO902" s="19"/>
      <c r="AP902" s="19"/>
      <c r="AQ902" s="19"/>
      <c r="AR902" s="19"/>
      <c r="AS902" s="19"/>
      <c r="AT902" s="19"/>
    </row>
    <row r="903" spans="19:46" ht="15" customHeight="1"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19"/>
      <c r="AE903" s="19"/>
      <c r="AF903" s="19"/>
      <c r="AG903" s="19"/>
      <c r="AH903" s="19"/>
      <c r="AI903" s="19"/>
      <c r="AJ903" s="19"/>
      <c r="AK903" s="19"/>
      <c r="AL903" s="19"/>
      <c r="AM903" s="19"/>
      <c r="AN903" s="19"/>
      <c r="AO903" s="19"/>
      <c r="AP903" s="19"/>
      <c r="AQ903" s="19"/>
      <c r="AR903" s="19"/>
      <c r="AS903" s="19"/>
      <c r="AT903" s="19"/>
    </row>
    <row r="904" spans="19:46" ht="15" customHeight="1"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D904" s="19"/>
      <c r="AE904" s="19"/>
      <c r="AF904" s="19"/>
      <c r="AG904" s="19"/>
      <c r="AH904" s="19"/>
      <c r="AI904" s="19"/>
      <c r="AJ904" s="19"/>
      <c r="AK904" s="19"/>
      <c r="AL904" s="19"/>
      <c r="AM904" s="19"/>
      <c r="AN904" s="19"/>
      <c r="AO904" s="19"/>
      <c r="AP904" s="19"/>
      <c r="AQ904" s="19"/>
      <c r="AR904" s="19"/>
      <c r="AS904" s="19"/>
      <c r="AT904" s="19"/>
    </row>
    <row r="905" spans="19:46" ht="15" customHeight="1"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19"/>
      <c r="AE905" s="19"/>
      <c r="AF905" s="19"/>
      <c r="AG905" s="19"/>
      <c r="AH905" s="19"/>
      <c r="AI905" s="19"/>
      <c r="AJ905" s="19"/>
      <c r="AK905" s="19"/>
      <c r="AL905" s="19"/>
      <c r="AM905" s="19"/>
      <c r="AN905" s="19"/>
      <c r="AO905" s="19"/>
      <c r="AP905" s="19"/>
      <c r="AQ905" s="19"/>
      <c r="AR905" s="19"/>
      <c r="AS905" s="19"/>
      <c r="AT905" s="19"/>
    </row>
    <row r="906" spans="19:46" ht="15" customHeight="1"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  <c r="AD906" s="19"/>
      <c r="AE906" s="19"/>
      <c r="AF906" s="19"/>
      <c r="AG906" s="19"/>
      <c r="AH906" s="19"/>
      <c r="AI906" s="19"/>
      <c r="AJ906" s="19"/>
      <c r="AK906" s="19"/>
      <c r="AL906" s="19"/>
      <c r="AM906" s="19"/>
      <c r="AN906" s="19"/>
      <c r="AO906" s="19"/>
      <c r="AP906" s="19"/>
      <c r="AQ906" s="19"/>
      <c r="AR906" s="19"/>
      <c r="AS906" s="19"/>
      <c r="AT906" s="19"/>
    </row>
    <row r="907" spans="19:46" ht="15" customHeight="1"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19"/>
      <c r="AE907" s="19"/>
      <c r="AF907" s="19"/>
      <c r="AG907" s="19"/>
      <c r="AH907" s="19"/>
      <c r="AI907" s="19"/>
      <c r="AJ907" s="19"/>
      <c r="AK907" s="19"/>
      <c r="AL907" s="19"/>
      <c r="AM907" s="19"/>
      <c r="AN907" s="19"/>
      <c r="AO907" s="19"/>
      <c r="AP907" s="19"/>
      <c r="AQ907" s="19"/>
      <c r="AR907" s="19"/>
      <c r="AS907" s="19"/>
      <c r="AT907" s="19"/>
    </row>
    <row r="908" spans="19:46" ht="15" customHeight="1"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D908" s="19"/>
      <c r="AE908" s="19"/>
      <c r="AF908" s="19"/>
      <c r="AG908" s="19"/>
      <c r="AH908" s="19"/>
      <c r="AI908" s="19"/>
      <c r="AJ908" s="19"/>
      <c r="AK908" s="19"/>
      <c r="AL908" s="19"/>
      <c r="AM908" s="19"/>
      <c r="AN908" s="19"/>
      <c r="AO908" s="19"/>
      <c r="AP908" s="19"/>
      <c r="AQ908" s="19"/>
      <c r="AR908" s="19"/>
      <c r="AS908" s="19"/>
      <c r="AT908" s="19"/>
    </row>
    <row r="909" spans="19:46" ht="15" customHeight="1"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19"/>
      <c r="AE909" s="19"/>
      <c r="AF909" s="19"/>
      <c r="AG909" s="19"/>
      <c r="AH909" s="19"/>
      <c r="AI909" s="19"/>
      <c r="AJ909" s="19"/>
      <c r="AK909" s="19"/>
      <c r="AL909" s="19"/>
      <c r="AM909" s="19"/>
      <c r="AN909" s="19"/>
      <c r="AO909" s="19"/>
      <c r="AP909" s="19"/>
      <c r="AQ909" s="19"/>
      <c r="AR909" s="19"/>
      <c r="AS909" s="19"/>
      <c r="AT909" s="19"/>
    </row>
    <row r="910" spans="19:46" ht="15" customHeight="1"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  <c r="AD910" s="19"/>
      <c r="AE910" s="19"/>
      <c r="AF910" s="19"/>
      <c r="AG910" s="19"/>
      <c r="AH910" s="19"/>
      <c r="AI910" s="19"/>
      <c r="AJ910" s="19"/>
      <c r="AK910" s="19"/>
      <c r="AL910" s="19"/>
      <c r="AM910" s="19"/>
      <c r="AN910" s="19"/>
      <c r="AO910" s="19"/>
      <c r="AP910" s="19"/>
      <c r="AQ910" s="19"/>
      <c r="AR910" s="19"/>
      <c r="AS910" s="19"/>
      <c r="AT910" s="19"/>
    </row>
    <row r="911" spans="19:46" ht="15" customHeight="1"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19"/>
      <c r="AE911" s="19"/>
      <c r="AF911" s="19"/>
      <c r="AG911" s="19"/>
      <c r="AH911" s="19"/>
      <c r="AI911" s="19"/>
      <c r="AJ911" s="19"/>
      <c r="AK911" s="19"/>
      <c r="AL911" s="19"/>
      <c r="AM911" s="19"/>
      <c r="AN911" s="19"/>
      <c r="AO911" s="19"/>
      <c r="AP911" s="19"/>
      <c r="AQ911" s="19"/>
      <c r="AR911" s="19"/>
      <c r="AS911" s="19"/>
      <c r="AT911" s="19"/>
    </row>
    <row r="912" spans="19:46" ht="15" customHeight="1"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D912" s="19"/>
      <c r="AE912" s="19"/>
      <c r="AF912" s="19"/>
      <c r="AG912" s="19"/>
      <c r="AH912" s="19"/>
      <c r="AI912" s="19"/>
      <c r="AJ912" s="19"/>
      <c r="AK912" s="19"/>
      <c r="AL912" s="19"/>
      <c r="AM912" s="19"/>
      <c r="AN912" s="19"/>
      <c r="AO912" s="19"/>
      <c r="AP912" s="19"/>
      <c r="AQ912" s="19"/>
      <c r="AR912" s="19"/>
      <c r="AS912" s="19"/>
      <c r="AT912" s="19"/>
    </row>
    <row r="913" spans="19:46" ht="15" customHeight="1"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19"/>
      <c r="AE913" s="19"/>
      <c r="AF913" s="19"/>
      <c r="AG913" s="19"/>
      <c r="AH913" s="19"/>
      <c r="AI913" s="19"/>
      <c r="AJ913" s="19"/>
      <c r="AK913" s="19"/>
      <c r="AL913" s="19"/>
      <c r="AM913" s="19"/>
      <c r="AN913" s="19"/>
      <c r="AO913" s="19"/>
      <c r="AP913" s="19"/>
      <c r="AQ913" s="19"/>
      <c r="AR913" s="19"/>
      <c r="AS913" s="19"/>
      <c r="AT913" s="19"/>
    </row>
    <row r="914" spans="19:46" ht="15" customHeight="1"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  <c r="AD914" s="19"/>
      <c r="AE914" s="19"/>
      <c r="AF914" s="19"/>
      <c r="AG914" s="19"/>
      <c r="AH914" s="19"/>
      <c r="AI914" s="19"/>
      <c r="AJ914" s="19"/>
      <c r="AK914" s="19"/>
      <c r="AL914" s="19"/>
      <c r="AM914" s="19"/>
      <c r="AN914" s="19"/>
      <c r="AO914" s="19"/>
      <c r="AP914" s="19"/>
      <c r="AQ914" s="19"/>
      <c r="AR914" s="19"/>
      <c r="AS914" s="19"/>
      <c r="AT914" s="19"/>
    </row>
    <row r="915" spans="19:46" ht="15" customHeight="1"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19"/>
      <c r="AE915" s="19"/>
      <c r="AF915" s="19"/>
      <c r="AG915" s="19"/>
      <c r="AH915" s="19"/>
      <c r="AI915" s="19"/>
      <c r="AJ915" s="19"/>
      <c r="AK915" s="19"/>
      <c r="AL915" s="19"/>
      <c r="AM915" s="19"/>
      <c r="AN915" s="19"/>
      <c r="AO915" s="19"/>
      <c r="AP915" s="19"/>
      <c r="AQ915" s="19"/>
      <c r="AR915" s="19"/>
      <c r="AS915" s="19"/>
      <c r="AT915" s="19"/>
    </row>
    <row r="916" spans="19:46" ht="15" customHeight="1"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19"/>
      <c r="AE916" s="19"/>
      <c r="AF916" s="19"/>
      <c r="AG916" s="19"/>
      <c r="AH916" s="19"/>
      <c r="AI916" s="19"/>
      <c r="AJ916" s="19"/>
      <c r="AK916" s="19"/>
      <c r="AL916" s="19"/>
      <c r="AM916" s="19"/>
      <c r="AN916" s="19"/>
      <c r="AO916" s="19"/>
      <c r="AP916" s="19"/>
      <c r="AQ916" s="19"/>
      <c r="AR916" s="19"/>
      <c r="AS916" s="19"/>
      <c r="AT916" s="19"/>
    </row>
    <row r="917" spans="19:46" ht="15" customHeight="1"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19"/>
      <c r="AE917" s="19"/>
      <c r="AF917" s="19"/>
      <c r="AG917" s="19"/>
      <c r="AH917" s="19"/>
      <c r="AI917" s="19"/>
      <c r="AJ917" s="19"/>
      <c r="AK917" s="19"/>
      <c r="AL917" s="19"/>
      <c r="AM917" s="19"/>
      <c r="AN917" s="19"/>
      <c r="AO917" s="19"/>
      <c r="AP917" s="19"/>
      <c r="AQ917" s="19"/>
      <c r="AR917" s="19"/>
      <c r="AS917" s="19"/>
      <c r="AT917" s="19"/>
    </row>
    <row r="918" spans="19:46" ht="15" customHeight="1"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  <c r="AD918" s="19"/>
      <c r="AE918" s="19"/>
      <c r="AF918" s="19"/>
      <c r="AG918" s="19"/>
      <c r="AH918" s="19"/>
      <c r="AI918" s="19"/>
      <c r="AJ918" s="19"/>
      <c r="AK918" s="19"/>
      <c r="AL918" s="19"/>
      <c r="AM918" s="19"/>
      <c r="AN918" s="19"/>
      <c r="AO918" s="19"/>
      <c r="AP918" s="19"/>
      <c r="AQ918" s="19"/>
      <c r="AR918" s="19"/>
      <c r="AS918" s="19"/>
      <c r="AT918" s="19"/>
    </row>
    <row r="919" spans="19:46" ht="15" customHeight="1"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19"/>
      <c r="AE919" s="19"/>
      <c r="AF919" s="19"/>
      <c r="AG919" s="19"/>
      <c r="AH919" s="19"/>
      <c r="AI919" s="19"/>
      <c r="AJ919" s="19"/>
      <c r="AK919" s="19"/>
      <c r="AL919" s="19"/>
      <c r="AM919" s="19"/>
      <c r="AN919" s="19"/>
      <c r="AO919" s="19"/>
      <c r="AP919" s="19"/>
      <c r="AQ919" s="19"/>
      <c r="AR919" s="19"/>
      <c r="AS919" s="19"/>
      <c r="AT919" s="19"/>
    </row>
    <row r="920" spans="19:46" ht="15" customHeight="1"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D920" s="19"/>
      <c r="AE920" s="19"/>
      <c r="AF920" s="19"/>
      <c r="AG920" s="19"/>
      <c r="AH920" s="19"/>
      <c r="AI920" s="19"/>
      <c r="AJ920" s="19"/>
      <c r="AK920" s="19"/>
      <c r="AL920" s="19"/>
      <c r="AM920" s="19"/>
      <c r="AN920" s="19"/>
      <c r="AO920" s="19"/>
      <c r="AP920" s="19"/>
      <c r="AQ920" s="19"/>
      <c r="AR920" s="19"/>
      <c r="AS920" s="19"/>
      <c r="AT920" s="19"/>
    </row>
    <row r="921" spans="19:46" ht="15" customHeight="1"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19"/>
      <c r="AE921" s="19"/>
      <c r="AF921" s="19"/>
      <c r="AG921" s="19"/>
      <c r="AH921" s="19"/>
      <c r="AI921" s="19"/>
      <c r="AJ921" s="19"/>
      <c r="AK921" s="19"/>
      <c r="AL921" s="19"/>
      <c r="AM921" s="19"/>
      <c r="AN921" s="19"/>
      <c r="AO921" s="19"/>
      <c r="AP921" s="19"/>
      <c r="AQ921" s="19"/>
      <c r="AR921" s="19"/>
      <c r="AS921" s="19"/>
      <c r="AT921" s="19"/>
    </row>
    <row r="922" spans="19:46" ht="15" customHeight="1"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  <c r="AD922" s="19"/>
      <c r="AE922" s="19"/>
      <c r="AF922" s="19"/>
      <c r="AG922" s="19"/>
      <c r="AH922" s="19"/>
      <c r="AI922" s="19"/>
      <c r="AJ922" s="19"/>
      <c r="AK922" s="19"/>
      <c r="AL922" s="19"/>
      <c r="AM922" s="19"/>
      <c r="AN922" s="19"/>
      <c r="AO922" s="19"/>
      <c r="AP922" s="19"/>
      <c r="AQ922" s="19"/>
      <c r="AR922" s="19"/>
      <c r="AS922" s="19"/>
      <c r="AT922" s="19"/>
    </row>
    <row r="923" spans="19:46" ht="15" customHeight="1"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19"/>
      <c r="AE923" s="19"/>
      <c r="AF923" s="19"/>
      <c r="AG923" s="19"/>
      <c r="AH923" s="19"/>
      <c r="AI923" s="19"/>
      <c r="AJ923" s="19"/>
      <c r="AK923" s="19"/>
      <c r="AL923" s="19"/>
      <c r="AM923" s="19"/>
      <c r="AN923" s="19"/>
      <c r="AO923" s="19"/>
      <c r="AP923" s="19"/>
      <c r="AQ923" s="19"/>
      <c r="AR923" s="19"/>
      <c r="AS923" s="19"/>
      <c r="AT923" s="19"/>
    </row>
    <row r="924" spans="19:46" ht="15" customHeight="1"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D924" s="19"/>
      <c r="AE924" s="19"/>
      <c r="AF924" s="19"/>
      <c r="AG924" s="19"/>
      <c r="AH924" s="19"/>
      <c r="AI924" s="19"/>
      <c r="AJ924" s="19"/>
      <c r="AK924" s="19"/>
      <c r="AL924" s="19"/>
      <c r="AM924" s="19"/>
      <c r="AN924" s="19"/>
      <c r="AO924" s="19"/>
      <c r="AP924" s="19"/>
      <c r="AQ924" s="19"/>
      <c r="AR924" s="19"/>
      <c r="AS924" s="19"/>
      <c r="AT924" s="19"/>
    </row>
    <row r="925" spans="19:46" ht="15" customHeight="1"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19"/>
      <c r="AE925" s="19"/>
      <c r="AF925" s="19"/>
      <c r="AG925" s="19"/>
      <c r="AH925" s="19"/>
      <c r="AI925" s="19"/>
      <c r="AJ925" s="19"/>
      <c r="AK925" s="19"/>
      <c r="AL925" s="19"/>
      <c r="AM925" s="19"/>
      <c r="AN925" s="19"/>
      <c r="AO925" s="19"/>
      <c r="AP925" s="19"/>
      <c r="AQ925" s="19"/>
      <c r="AR925" s="19"/>
      <c r="AS925" s="19"/>
      <c r="AT925" s="19"/>
    </row>
    <row r="926" spans="19:46" ht="15" customHeight="1"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D926" s="19"/>
      <c r="AE926" s="19"/>
      <c r="AF926" s="19"/>
      <c r="AG926" s="19"/>
      <c r="AH926" s="19"/>
      <c r="AI926" s="19"/>
      <c r="AJ926" s="19"/>
      <c r="AK926" s="19"/>
      <c r="AL926" s="19"/>
      <c r="AM926" s="19"/>
      <c r="AN926" s="19"/>
      <c r="AO926" s="19"/>
      <c r="AP926" s="19"/>
      <c r="AQ926" s="19"/>
      <c r="AR926" s="19"/>
      <c r="AS926" s="19"/>
      <c r="AT926" s="19"/>
    </row>
    <row r="927" spans="19:46" ht="15" customHeight="1"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19"/>
      <c r="AE927" s="19"/>
      <c r="AF927" s="19"/>
      <c r="AG927" s="19"/>
      <c r="AH927" s="19"/>
      <c r="AI927" s="19"/>
      <c r="AJ927" s="19"/>
      <c r="AK927" s="19"/>
      <c r="AL927" s="19"/>
      <c r="AM927" s="19"/>
      <c r="AN927" s="19"/>
      <c r="AO927" s="19"/>
      <c r="AP927" s="19"/>
      <c r="AQ927" s="19"/>
      <c r="AR927" s="19"/>
      <c r="AS927" s="19"/>
      <c r="AT927" s="19"/>
    </row>
    <row r="928" spans="19:46" ht="15" customHeight="1"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D928" s="19"/>
      <c r="AE928" s="19"/>
      <c r="AF928" s="19"/>
      <c r="AG928" s="19"/>
      <c r="AH928" s="19"/>
      <c r="AI928" s="19"/>
      <c r="AJ928" s="19"/>
      <c r="AK928" s="19"/>
      <c r="AL928" s="19"/>
      <c r="AM928" s="19"/>
      <c r="AN928" s="19"/>
      <c r="AO928" s="19"/>
      <c r="AP928" s="19"/>
      <c r="AQ928" s="19"/>
      <c r="AR928" s="19"/>
      <c r="AS928" s="19"/>
      <c r="AT928" s="19"/>
    </row>
    <row r="929" spans="19:46" ht="15" customHeight="1"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19"/>
      <c r="AE929" s="19"/>
      <c r="AF929" s="19"/>
      <c r="AG929" s="19"/>
      <c r="AH929" s="19"/>
      <c r="AI929" s="19"/>
      <c r="AJ929" s="19"/>
      <c r="AK929" s="19"/>
      <c r="AL929" s="19"/>
      <c r="AM929" s="19"/>
      <c r="AN929" s="19"/>
      <c r="AO929" s="19"/>
      <c r="AP929" s="19"/>
      <c r="AQ929" s="19"/>
      <c r="AR929" s="19"/>
      <c r="AS929" s="19"/>
      <c r="AT929" s="19"/>
    </row>
    <row r="930" spans="19:46" ht="15" customHeight="1"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  <c r="AD930" s="19"/>
      <c r="AE930" s="19"/>
      <c r="AF930" s="19"/>
      <c r="AG930" s="19"/>
      <c r="AH930" s="19"/>
      <c r="AI930" s="19"/>
      <c r="AJ930" s="19"/>
      <c r="AK930" s="19"/>
      <c r="AL930" s="19"/>
      <c r="AM930" s="19"/>
      <c r="AN930" s="19"/>
      <c r="AO930" s="19"/>
      <c r="AP930" s="19"/>
      <c r="AQ930" s="19"/>
      <c r="AR930" s="19"/>
      <c r="AS930" s="19"/>
      <c r="AT930" s="19"/>
    </row>
    <row r="931" spans="19:46" ht="15" customHeight="1"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19"/>
      <c r="AE931" s="19"/>
      <c r="AF931" s="19"/>
      <c r="AG931" s="19"/>
      <c r="AH931" s="19"/>
      <c r="AI931" s="19"/>
      <c r="AJ931" s="19"/>
      <c r="AK931" s="19"/>
      <c r="AL931" s="19"/>
      <c r="AM931" s="19"/>
      <c r="AN931" s="19"/>
      <c r="AO931" s="19"/>
      <c r="AP931" s="19"/>
      <c r="AQ931" s="19"/>
      <c r="AR931" s="19"/>
      <c r="AS931" s="19"/>
      <c r="AT931" s="19"/>
    </row>
    <row r="932" spans="19:46" ht="15" customHeight="1"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D932" s="19"/>
      <c r="AE932" s="19"/>
      <c r="AF932" s="19"/>
      <c r="AG932" s="19"/>
      <c r="AH932" s="19"/>
      <c r="AI932" s="19"/>
      <c r="AJ932" s="19"/>
      <c r="AK932" s="19"/>
      <c r="AL932" s="19"/>
      <c r="AM932" s="19"/>
      <c r="AN932" s="19"/>
      <c r="AO932" s="19"/>
      <c r="AP932" s="19"/>
      <c r="AQ932" s="19"/>
      <c r="AR932" s="19"/>
      <c r="AS932" s="19"/>
      <c r="AT932" s="19"/>
    </row>
    <row r="933" spans="19:46" ht="15" customHeight="1"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19"/>
      <c r="AE933" s="19"/>
      <c r="AF933" s="19"/>
      <c r="AG933" s="19"/>
      <c r="AH933" s="19"/>
      <c r="AI933" s="19"/>
      <c r="AJ933" s="19"/>
      <c r="AK933" s="19"/>
      <c r="AL933" s="19"/>
      <c r="AM933" s="19"/>
      <c r="AN933" s="19"/>
      <c r="AO933" s="19"/>
      <c r="AP933" s="19"/>
      <c r="AQ933" s="19"/>
      <c r="AR933" s="19"/>
      <c r="AS933" s="19"/>
      <c r="AT933" s="19"/>
    </row>
    <row r="934" spans="19:46" ht="15" customHeight="1"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  <c r="AD934" s="19"/>
      <c r="AE934" s="19"/>
      <c r="AF934" s="19"/>
      <c r="AG934" s="19"/>
      <c r="AH934" s="19"/>
      <c r="AI934" s="19"/>
      <c r="AJ934" s="19"/>
      <c r="AK934" s="19"/>
      <c r="AL934" s="19"/>
      <c r="AM934" s="19"/>
      <c r="AN934" s="19"/>
      <c r="AO934" s="19"/>
      <c r="AP934" s="19"/>
      <c r="AQ934" s="19"/>
      <c r="AR934" s="19"/>
      <c r="AS934" s="19"/>
      <c r="AT934" s="19"/>
    </row>
    <row r="935" spans="19:46" ht="15" customHeight="1"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19"/>
      <c r="AE935" s="19"/>
      <c r="AF935" s="19"/>
      <c r="AG935" s="19"/>
      <c r="AH935" s="19"/>
      <c r="AI935" s="19"/>
      <c r="AJ935" s="19"/>
      <c r="AK935" s="19"/>
      <c r="AL935" s="19"/>
      <c r="AM935" s="19"/>
      <c r="AN935" s="19"/>
      <c r="AO935" s="19"/>
      <c r="AP935" s="19"/>
      <c r="AQ935" s="19"/>
      <c r="AR935" s="19"/>
      <c r="AS935" s="19"/>
      <c r="AT935" s="19"/>
    </row>
    <row r="936" spans="19:46" ht="15" customHeight="1"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D936" s="19"/>
      <c r="AE936" s="19"/>
      <c r="AF936" s="19"/>
      <c r="AG936" s="19"/>
      <c r="AH936" s="19"/>
      <c r="AI936" s="19"/>
      <c r="AJ936" s="19"/>
      <c r="AK936" s="19"/>
      <c r="AL936" s="19"/>
      <c r="AM936" s="19"/>
      <c r="AN936" s="19"/>
      <c r="AO936" s="19"/>
      <c r="AP936" s="19"/>
      <c r="AQ936" s="19"/>
      <c r="AR936" s="19"/>
      <c r="AS936" s="19"/>
      <c r="AT936" s="19"/>
    </row>
    <row r="937" spans="19:46" ht="15" customHeight="1"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19"/>
      <c r="AE937" s="19"/>
      <c r="AF937" s="19"/>
      <c r="AG937" s="19"/>
      <c r="AH937" s="19"/>
      <c r="AI937" s="19"/>
      <c r="AJ937" s="19"/>
      <c r="AK937" s="19"/>
      <c r="AL937" s="19"/>
      <c r="AM937" s="19"/>
      <c r="AN937" s="19"/>
      <c r="AO937" s="19"/>
      <c r="AP937" s="19"/>
      <c r="AQ937" s="19"/>
      <c r="AR937" s="19"/>
      <c r="AS937" s="19"/>
      <c r="AT937" s="19"/>
    </row>
    <row r="938" spans="19:46" ht="15" customHeight="1"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  <c r="AD938" s="19"/>
      <c r="AE938" s="19"/>
      <c r="AF938" s="19"/>
      <c r="AG938" s="19"/>
      <c r="AH938" s="19"/>
      <c r="AI938" s="19"/>
      <c r="AJ938" s="19"/>
      <c r="AK938" s="19"/>
      <c r="AL938" s="19"/>
      <c r="AM938" s="19"/>
      <c r="AN938" s="19"/>
      <c r="AO938" s="19"/>
      <c r="AP938" s="19"/>
      <c r="AQ938" s="19"/>
      <c r="AR938" s="19"/>
      <c r="AS938" s="19"/>
      <c r="AT938" s="19"/>
    </row>
    <row r="939" spans="19:46" ht="15" customHeight="1"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19"/>
      <c r="AE939" s="19"/>
      <c r="AF939" s="19"/>
      <c r="AG939" s="19"/>
      <c r="AH939" s="19"/>
      <c r="AI939" s="19"/>
      <c r="AJ939" s="19"/>
      <c r="AK939" s="19"/>
      <c r="AL939" s="19"/>
      <c r="AM939" s="19"/>
      <c r="AN939" s="19"/>
      <c r="AO939" s="19"/>
      <c r="AP939" s="19"/>
      <c r="AQ939" s="19"/>
      <c r="AR939" s="19"/>
      <c r="AS939" s="19"/>
      <c r="AT939" s="19"/>
    </row>
    <row r="940" spans="19:46" ht="15" customHeight="1"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D940" s="19"/>
      <c r="AE940" s="19"/>
      <c r="AF940" s="19"/>
      <c r="AG940" s="19"/>
      <c r="AH940" s="19"/>
      <c r="AI940" s="19"/>
      <c r="AJ940" s="19"/>
      <c r="AK940" s="19"/>
      <c r="AL940" s="19"/>
      <c r="AM940" s="19"/>
      <c r="AN940" s="19"/>
      <c r="AO940" s="19"/>
      <c r="AP940" s="19"/>
      <c r="AQ940" s="19"/>
      <c r="AR940" s="19"/>
      <c r="AS940" s="19"/>
      <c r="AT940" s="19"/>
    </row>
    <row r="941" spans="19:46" ht="15" customHeight="1"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19"/>
      <c r="AE941" s="19"/>
      <c r="AF941" s="19"/>
      <c r="AG941" s="19"/>
      <c r="AH941" s="19"/>
      <c r="AI941" s="19"/>
      <c r="AJ941" s="19"/>
      <c r="AK941" s="19"/>
      <c r="AL941" s="19"/>
      <c r="AM941" s="19"/>
      <c r="AN941" s="19"/>
      <c r="AO941" s="19"/>
      <c r="AP941" s="19"/>
      <c r="AQ941" s="19"/>
      <c r="AR941" s="19"/>
      <c r="AS941" s="19"/>
      <c r="AT941" s="19"/>
    </row>
    <row r="942" spans="19:46" ht="15" customHeight="1"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  <c r="AD942" s="19"/>
      <c r="AE942" s="19"/>
      <c r="AF942" s="19"/>
      <c r="AG942" s="19"/>
      <c r="AH942" s="19"/>
      <c r="AI942" s="19"/>
      <c r="AJ942" s="19"/>
      <c r="AK942" s="19"/>
      <c r="AL942" s="19"/>
      <c r="AM942" s="19"/>
      <c r="AN942" s="19"/>
      <c r="AO942" s="19"/>
      <c r="AP942" s="19"/>
      <c r="AQ942" s="19"/>
      <c r="AR942" s="19"/>
      <c r="AS942" s="19"/>
      <c r="AT942" s="19"/>
    </row>
    <row r="943" spans="19:46" ht="15" customHeight="1"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19"/>
      <c r="AE943" s="19"/>
      <c r="AF943" s="19"/>
      <c r="AG943" s="19"/>
      <c r="AH943" s="19"/>
      <c r="AI943" s="19"/>
      <c r="AJ943" s="19"/>
      <c r="AK943" s="19"/>
      <c r="AL943" s="19"/>
      <c r="AM943" s="19"/>
      <c r="AN943" s="19"/>
      <c r="AO943" s="19"/>
      <c r="AP943" s="19"/>
      <c r="AQ943" s="19"/>
      <c r="AR943" s="19"/>
      <c r="AS943" s="19"/>
      <c r="AT943" s="19"/>
    </row>
    <row r="944" spans="19:46" ht="15" customHeight="1"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19"/>
      <c r="AE944" s="19"/>
      <c r="AF944" s="19"/>
      <c r="AG944" s="19"/>
      <c r="AH944" s="19"/>
      <c r="AI944" s="19"/>
      <c r="AJ944" s="19"/>
      <c r="AK944" s="19"/>
      <c r="AL944" s="19"/>
      <c r="AM944" s="19"/>
      <c r="AN944" s="19"/>
      <c r="AO944" s="19"/>
      <c r="AP944" s="19"/>
      <c r="AQ944" s="19"/>
      <c r="AR944" s="19"/>
      <c r="AS944" s="19"/>
      <c r="AT944" s="19"/>
    </row>
    <row r="945" spans="19:46" ht="15" customHeight="1"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19"/>
      <c r="AE945" s="19"/>
      <c r="AF945" s="19"/>
      <c r="AG945" s="19"/>
      <c r="AH945" s="19"/>
      <c r="AI945" s="19"/>
      <c r="AJ945" s="19"/>
      <c r="AK945" s="19"/>
      <c r="AL945" s="19"/>
      <c r="AM945" s="19"/>
      <c r="AN945" s="19"/>
      <c r="AO945" s="19"/>
      <c r="AP945" s="19"/>
      <c r="AQ945" s="19"/>
      <c r="AR945" s="19"/>
      <c r="AS945" s="19"/>
      <c r="AT945" s="19"/>
    </row>
    <row r="946" spans="19:46" ht="15" customHeight="1"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  <c r="AD946" s="19"/>
      <c r="AE946" s="19"/>
      <c r="AF946" s="19"/>
      <c r="AG946" s="19"/>
      <c r="AH946" s="19"/>
      <c r="AI946" s="19"/>
      <c r="AJ946" s="19"/>
      <c r="AK946" s="19"/>
      <c r="AL946" s="19"/>
      <c r="AM946" s="19"/>
      <c r="AN946" s="19"/>
      <c r="AO946" s="19"/>
      <c r="AP946" s="19"/>
      <c r="AQ946" s="19"/>
      <c r="AR946" s="19"/>
      <c r="AS946" s="19"/>
      <c r="AT946" s="19"/>
    </row>
    <row r="947" spans="19:46" ht="15" customHeight="1"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19"/>
      <c r="AE947" s="19"/>
      <c r="AF947" s="19"/>
      <c r="AG947" s="19"/>
      <c r="AH947" s="19"/>
      <c r="AI947" s="19"/>
      <c r="AJ947" s="19"/>
      <c r="AK947" s="19"/>
      <c r="AL947" s="19"/>
      <c r="AM947" s="19"/>
      <c r="AN947" s="19"/>
      <c r="AO947" s="19"/>
      <c r="AP947" s="19"/>
      <c r="AQ947" s="19"/>
      <c r="AR947" s="19"/>
      <c r="AS947" s="19"/>
      <c r="AT947" s="19"/>
    </row>
    <row r="948" spans="19:46" ht="15" customHeight="1"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D948" s="19"/>
      <c r="AE948" s="19"/>
      <c r="AF948" s="19"/>
      <c r="AG948" s="19"/>
      <c r="AH948" s="19"/>
      <c r="AI948" s="19"/>
      <c r="AJ948" s="19"/>
      <c r="AK948" s="19"/>
      <c r="AL948" s="19"/>
      <c r="AM948" s="19"/>
      <c r="AN948" s="19"/>
      <c r="AO948" s="19"/>
      <c r="AP948" s="19"/>
      <c r="AQ948" s="19"/>
      <c r="AR948" s="19"/>
      <c r="AS948" s="19"/>
      <c r="AT948" s="19"/>
    </row>
    <row r="949" spans="19:46" ht="15" customHeight="1"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19"/>
      <c r="AE949" s="19"/>
      <c r="AF949" s="19"/>
      <c r="AG949" s="19"/>
      <c r="AH949" s="19"/>
      <c r="AI949" s="19"/>
      <c r="AJ949" s="19"/>
      <c r="AK949" s="19"/>
      <c r="AL949" s="19"/>
      <c r="AM949" s="19"/>
      <c r="AN949" s="19"/>
      <c r="AO949" s="19"/>
      <c r="AP949" s="19"/>
      <c r="AQ949" s="19"/>
      <c r="AR949" s="19"/>
      <c r="AS949" s="19"/>
      <c r="AT949" s="19"/>
    </row>
    <row r="950" spans="19:46" ht="15" customHeight="1"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  <c r="AD950" s="19"/>
      <c r="AE950" s="19"/>
      <c r="AF950" s="19"/>
      <c r="AG950" s="19"/>
      <c r="AH950" s="19"/>
      <c r="AI950" s="19"/>
      <c r="AJ950" s="19"/>
      <c r="AK950" s="19"/>
      <c r="AL950" s="19"/>
      <c r="AM950" s="19"/>
      <c r="AN950" s="19"/>
      <c r="AO950" s="19"/>
      <c r="AP950" s="19"/>
      <c r="AQ950" s="19"/>
      <c r="AR950" s="19"/>
      <c r="AS950" s="19"/>
      <c r="AT950" s="19"/>
    </row>
    <row r="951" spans="19:46" ht="15" customHeight="1"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19"/>
      <c r="AE951" s="19"/>
      <c r="AF951" s="19"/>
      <c r="AG951" s="19"/>
      <c r="AH951" s="19"/>
      <c r="AI951" s="19"/>
      <c r="AJ951" s="19"/>
      <c r="AK951" s="19"/>
      <c r="AL951" s="19"/>
      <c r="AM951" s="19"/>
      <c r="AN951" s="19"/>
      <c r="AO951" s="19"/>
      <c r="AP951" s="19"/>
      <c r="AQ951" s="19"/>
      <c r="AR951" s="19"/>
      <c r="AS951" s="19"/>
      <c r="AT951" s="19"/>
    </row>
    <row r="952" spans="19:46" ht="15" customHeight="1"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D952" s="19"/>
      <c r="AE952" s="19"/>
      <c r="AF952" s="19"/>
      <c r="AG952" s="19"/>
      <c r="AH952" s="19"/>
      <c r="AI952" s="19"/>
      <c r="AJ952" s="19"/>
      <c r="AK952" s="19"/>
      <c r="AL952" s="19"/>
      <c r="AM952" s="19"/>
      <c r="AN952" s="19"/>
      <c r="AO952" s="19"/>
      <c r="AP952" s="19"/>
      <c r="AQ952" s="19"/>
      <c r="AR952" s="19"/>
      <c r="AS952" s="19"/>
      <c r="AT952" s="19"/>
    </row>
    <row r="953" spans="19:46" ht="15" customHeight="1"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19"/>
      <c r="AE953" s="19"/>
      <c r="AF953" s="19"/>
      <c r="AG953" s="19"/>
      <c r="AH953" s="19"/>
      <c r="AI953" s="19"/>
      <c r="AJ953" s="19"/>
      <c r="AK953" s="19"/>
      <c r="AL953" s="19"/>
      <c r="AM953" s="19"/>
      <c r="AN953" s="19"/>
      <c r="AO953" s="19"/>
      <c r="AP953" s="19"/>
      <c r="AQ953" s="19"/>
      <c r="AR953" s="19"/>
      <c r="AS953" s="19"/>
      <c r="AT953" s="19"/>
    </row>
    <row r="954" spans="19:46" ht="15" customHeight="1"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D954" s="19"/>
      <c r="AE954" s="19"/>
      <c r="AF954" s="19"/>
      <c r="AG954" s="19"/>
      <c r="AH954" s="19"/>
      <c r="AI954" s="19"/>
      <c r="AJ954" s="19"/>
      <c r="AK954" s="19"/>
      <c r="AL954" s="19"/>
      <c r="AM954" s="19"/>
      <c r="AN954" s="19"/>
      <c r="AO954" s="19"/>
      <c r="AP954" s="19"/>
      <c r="AQ954" s="19"/>
      <c r="AR954" s="19"/>
      <c r="AS954" s="19"/>
      <c r="AT954" s="19"/>
    </row>
    <row r="955" spans="19:46" ht="15" customHeight="1"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19"/>
      <c r="AE955" s="19"/>
      <c r="AF955" s="19"/>
      <c r="AG955" s="19"/>
      <c r="AH955" s="19"/>
      <c r="AI955" s="19"/>
      <c r="AJ955" s="19"/>
      <c r="AK955" s="19"/>
      <c r="AL955" s="19"/>
      <c r="AM955" s="19"/>
      <c r="AN955" s="19"/>
      <c r="AO955" s="19"/>
      <c r="AP955" s="19"/>
      <c r="AQ955" s="19"/>
      <c r="AR955" s="19"/>
      <c r="AS955" s="19"/>
      <c r="AT955" s="19"/>
    </row>
    <row r="956" spans="19:46" ht="15" customHeight="1"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D956" s="19"/>
      <c r="AE956" s="19"/>
      <c r="AF956" s="19"/>
      <c r="AG956" s="19"/>
      <c r="AH956" s="19"/>
      <c r="AI956" s="19"/>
      <c r="AJ956" s="19"/>
      <c r="AK956" s="19"/>
      <c r="AL956" s="19"/>
      <c r="AM956" s="19"/>
      <c r="AN956" s="19"/>
      <c r="AO956" s="19"/>
      <c r="AP956" s="19"/>
      <c r="AQ956" s="19"/>
      <c r="AR956" s="19"/>
      <c r="AS956" s="19"/>
      <c r="AT956" s="19"/>
    </row>
    <row r="957" spans="19:46" ht="15" customHeight="1"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19"/>
      <c r="AE957" s="19"/>
      <c r="AF957" s="19"/>
      <c r="AG957" s="19"/>
      <c r="AH957" s="19"/>
      <c r="AI957" s="19"/>
      <c r="AJ957" s="19"/>
      <c r="AK957" s="19"/>
      <c r="AL957" s="19"/>
      <c r="AM957" s="19"/>
      <c r="AN957" s="19"/>
      <c r="AO957" s="19"/>
      <c r="AP957" s="19"/>
      <c r="AQ957" s="19"/>
      <c r="AR957" s="19"/>
      <c r="AS957" s="19"/>
      <c r="AT957" s="19"/>
    </row>
    <row r="958" spans="19:46" ht="15" customHeight="1"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  <c r="AD958" s="19"/>
      <c r="AE958" s="19"/>
      <c r="AF958" s="19"/>
      <c r="AG958" s="19"/>
      <c r="AH958" s="19"/>
      <c r="AI958" s="19"/>
      <c r="AJ958" s="19"/>
      <c r="AK958" s="19"/>
      <c r="AL958" s="19"/>
      <c r="AM958" s="19"/>
      <c r="AN958" s="19"/>
      <c r="AO958" s="19"/>
      <c r="AP958" s="19"/>
      <c r="AQ958" s="19"/>
      <c r="AR958" s="19"/>
      <c r="AS958" s="19"/>
      <c r="AT958" s="19"/>
    </row>
    <row r="959" spans="19:46" ht="15" customHeight="1"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19"/>
      <c r="AE959" s="19"/>
      <c r="AF959" s="19"/>
      <c r="AG959" s="19"/>
      <c r="AH959" s="19"/>
      <c r="AI959" s="19"/>
      <c r="AJ959" s="19"/>
      <c r="AK959" s="19"/>
      <c r="AL959" s="19"/>
      <c r="AM959" s="19"/>
      <c r="AN959" s="19"/>
      <c r="AO959" s="19"/>
      <c r="AP959" s="19"/>
      <c r="AQ959" s="19"/>
      <c r="AR959" s="19"/>
      <c r="AS959" s="19"/>
      <c r="AT959" s="19"/>
    </row>
    <row r="960" spans="19:46" ht="15" customHeight="1"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D960" s="19"/>
      <c r="AE960" s="19"/>
      <c r="AF960" s="19"/>
      <c r="AG960" s="19"/>
      <c r="AH960" s="19"/>
      <c r="AI960" s="19"/>
      <c r="AJ960" s="19"/>
      <c r="AK960" s="19"/>
      <c r="AL960" s="19"/>
      <c r="AM960" s="19"/>
      <c r="AN960" s="19"/>
      <c r="AO960" s="19"/>
      <c r="AP960" s="19"/>
      <c r="AQ960" s="19"/>
      <c r="AR960" s="19"/>
      <c r="AS960" s="19"/>
      <c r="AT960" s="19"/>
    </row>
    <row r="961" spans="19:46" ht="15" customHeight="1"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19"/>
      <c r="AE961" s="19"/>
      <c r="AF961" s="19"/>
      <c r="AG961" s="19"/>
      <c r="AH961" s="19"/>
      <c r="AI961" s="19"/>
      <c r="AJ961" s="19"/>
      <c r="AK961" s="19"/>
      <c r="AL961" s="19"/>
      <c r="AM961" s="19"/>
      <c r="AN961" s="19"/>
      <c r="AO961" s="19"/>
      <c r="AP961" s="19"/>
      <c r="AQ961" s="19"/>
      <c r="AR961" s="19"/>
      <c r="AS961" s="19"/>
      <c r="AT961" s="19"/>
    </row>
    <row r="962" spans="19:46" ht="15" customHeight="1"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  <c r="AD962" s="19"/>
      <c r="AE962" s="19"/>
      <c r="AF962" s="19"/>
      <c r="AG962" s="19"/>
      <c r="AH962" s="19"/>
      <c r="AI962" s="19"/>
      <c r="AJ962" s="19"/>
      <c r="AK962" s="19"/>
      <c r="AL962" s="19"/>
      <c r="AM962" s="19"/>
      <c r="AN962" s="19"/>
      <c r="AO962" s="19"/>
      <c r="AP962" s="19"/>
      <c r="AQ962" s="19"/>
      <c r="AR962" s="19"/>
      <c r="AS962" s="19"/>
      <c r="AT962" s="19"/>
    </row>
    <row r="963" spans="19:46" ht="15" customHeight="1"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19"/>
      <c r="AE963" s="19"/>
      <c r="AF963" s="19"/>
      <c r="AG963" s="19"/>
      <c r="AH963" s="19"/>
      <c r="AI963" s="19"/>
      <c r="AJ963" s="19"/>
      <c r="AK963" s="19"/>
      <c r="AL963" s="19"/>
      <c r="AM963" s="19"/>
      <c r="AN963" s="19"/>
      <c r="AO963" s="19"/>
      <c r="AP963" s="19"/>
      <c r="AQ963" s="19"/>
      <c r="AR963" s="19"/>
      <c r="AS963" s="19"/>
      <c r="AT963" s="19"/>
    </row>
    <row r="964" spans="19:46" ht="15" customHeight="1"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19"/>
      <c r="AE964" s="19"/>
      <c r="AF964" s="19"/>
      <c r="AG964" s="19"/>
      <c r="AH964" s="19"/>
      <c r="AI964" s="19"/>
      <c r="AJ964" s="19"/>
      <c r="AK964" s="19"/>
      <c r="AL964" s="19"/>
      <c r="AM964" s="19"/>
      <c r="AN964" s="19"/>
      <c r="AO964" s="19"/>
      <c r="AP964" s="19"/>
      <c r="AQ964" s="19"/>
      <c r="AR964" s="19"/>
      <c r="AS964" s="19"/>
      <c r="AT964" s="19"/>
    </row>
    <row r="965" spans="19:46" ht="15" customHeight="1"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19"/>
      <c r="AE965" s="19"/>
      <c r="AF965" s="19"/>
      <c r="AG965" s="19"/>
      <c r="AH965" s="19"/>
      <c r="AI965" s="19"/>
      <c r="AJ965" s="19"/>
      <c r="AK965" s="19"/>
      <c r="AL965" s="19"/>
      <c r="AM965" s="19"/>
      <c r="AN965" s="19"/>
      <c r="AO965" s="19"/>
      <c r="AP965" s="19"/>
      <c r="AQ965" s="19"/>
      <c r="AR965" s="19"/>
      <c r="AS965" s="19"/>
      <c r="AT965" s="19"/>
    </row>
    <row r="966" spans="19:46" ht="15" customHeight="1"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D966" s="19"/>
      <c r="AE966" s="19"/>
      <c r="AF966" s="19"/>
      <c r="AG966" s="19"/>
      <c r="AH966" s="19"/>
      <c r="AI966" s="19"/>
      <c r="AJ966" s="19"/>
      <c r="AK966" s="19"/>
      <c r="AL966" s="19"/>
      <c r="AM966" s="19"/>
      <c r="AN966" s="19"/>
      <c r="AO966" s="19"/>
      <c r="AP966" s="19"/>
      <c r="AQ966" s="19"/>
      <c r="AR966" s="19"/>
      <c r="AS966" s="19"/>
      <c r="AT966" s="19"/>
    </row>
    <row r="967" spans="19:46" ht="15" customHeight="1"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19"/>
      <c r="AE967" s="19"/>
      <c r="AF967" s="19"/>
      <c r="AG967" s="19"/>
      <c r="AH967" s="19"/>
      <c r="AI967" s="19"/>
      <c r="AJ967" s="19"/>
      <c r="AK967" s="19"/>
      <c r="AL967" s="19"/>
      <c r="AM967" s="19"/>
      <c r="AN967" s="19"/>
      <c r="AO967" s="19"/>
      <c r="AP967" s="19"/>
      <c r="AQ967" s="19"/>
      <c r="AR967" s="19"/>
      <c r="AS967" s="19"/>
      <c r="AT967" s="19"/>
    </row>
    <row r="968" spans="19:46" ht="15" customHeight="1"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D968" s="19"/>
      <c r="AE968" s="19"/>
      <c r="AF968" s="19"/>
      <c r="AG968" s="19"/>
      <c r="AH968" s="19"/>
      <c r="AI968" s="19"/>
      <c r="AJ968" s="19"/>
      <c r="AK968" s="19"/>
      <c r="AL968" s="19"/>
      <c r="AM968" s="19"/>
      <c r="AN968" s="19"/>
      <c r="AO968" s="19"/>
      <c r="AP968" s="19"/>
      <c r="AQ968" s="19"/>
      <c r="AR968" s="19"/>
      <c r="AS968" s="19"/>
      <c r="AT968" s="19"/>
    </row>
    <row r="969" spans="19:46" ht="15" customHeight="1"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19"/>
      <c r="AE969" s="19"/>
      <c r="AF969" s="19"/>
      <c r="AG969" s="19"/>
      <c r="AH969" s="19"/>
      <c r="AI969" s="19"/>
      <c r="AJ969" s="19"/>
      <c r="AK969" s="19"/>
      <c r="AL969" s="19"/>
      <c r="AM969" s="19"/>
      <c r="AN969" s="19"/>
      <c r="AO969" s="19"/>
      <c r="AP969" s="19"/>
      <c r="AQ969" s="19"/>
      <c r="AR969" s="19"/>
      <c r="AS969" s="19"/>
      <c r="AT969" s="19"/>
    </row>
    <row r="970" spans="19:46" ht="15" customHeight="1"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  <c r="AD970" s="19"/>
      <c r="AE970" s="19"/>
      <c r="AF970" s="19"/>
      <c r="AG970" s="19"/>
      <c r="AH970" s="19"/>
      <c r="AI970" s="19"/>
      <c r="AJ970" s="19"/>
      <c r="AK970" s="19"/>
      <c r="AL970" s="19"/>
      <c r="AM970" s="19"/>
      <c r="AN970" s="19"/>
      <c r="AO970" s="19"/>
      <c r="AP970" s="19"/>
      <c r="AQ970" s="19"/>
      <c r="AR970" s="19"/>
      <c r="AS970" s="19"/>
      <c r="AT970" s="19"/>
    </row>
    <row r="971" spans="19:46" ht="15" customHeight="1"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19"/>
      <c r="AE971" s="19"/>
      <c r="AF971" s="19"/>
      <c r="AG971" s="19"/>
      <c r="AH971" s="19"/>
      <c r="AI971" s="19"/>
      <c r="AJ971" s="19"/>
      <c r="AK971" s="19"/>
      <c r="AL971" s="19"/>
      <c r="AM971" s="19"/>
      <c r="AN971" s="19"/>
      <c r="AO971" s="19"/>
      <c r="AP971" s="19"/>
      <c r="AQ971" s="19"/>
      <c r="AR971" s="19"/>
      <c r="AS971" s="19"/>
      <c r="AT971" s="19"/>
    </row>
    <row r="972" spans="19:46" ht="15" customHeight="1"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D972" s="19"/>
      <c r="AE972" s="19"/>
      <c r="AF972" s="19"/>
      <c r="AG972" s="19"/>
      <c r="AH972" s="19"/>
      <c r="AI972" s="19"/>
      <c r="AJ972" s="19"/>
      <c r="AK972" s="19"/>
      <c r="AL972" s="19"/>
      <c r="AM972" s="19"/>
      <c r="AN972" s="19"/>
      <c r="AO972" s="19"/>
      <c r="AP972" s="19"/>
      <c r="AQ972" s="19"/>
      <c r="AR972" s="19"/>
      <c r="AS972" s="19"/>
      <c r="AT972" s="19"/>
    </row>
    <row r="973" spans="19:46" ht="15" customHeight="1"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D973" s="19"/>
      <c r="AE973" s="19"/>
      <c r="AF973" s="19"/>
      <c r="AG973" s="19"/>
      <c r="AH973" s="19"/>
      <c r="AI973" s="19"/>
      <c r="AJ973" s="19"/>
      <c r="AK973" s="19"/>
      <c r="AL973" s="19"/>
      <c r="AM973" s="19"/>
      <c r="AN973" s="19"/>
      <c r="AO973" s="19"/>
      <c r="AP973" s="19"/>
      <c r="AQ973" s="19"/>
      <c r="AR973" s="19"/>
      <c r="AS973" s="19"/>
      <c r="AT973" s="19"/>
    </row>
    <row r="974" spans="19:46" ht="15" customHeight="1"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  <c r="AD974" s="19"/>
      <c r="AE974" s="19"/>
      <c r="AF974" s="19"/>
      <c r="AG974" s="19"/>
      <c r="AH974" s="19"/>
      <c r="AI974" s="19"/>
      <c r="AJ974" s="19"/>
      <c r="AK974" s="19"/>
      <c r="AL974" s="19"/>
      <c r="AM974" s="19"/>
      <c r="AN974" s="19"/>
      <c r="AO974" s="19"/>
      <c r="AP974" s="19"/>
      <c r="AQ974" s="19"/>
      <c r="AR974" s="19"/>
      <c r="AS974" s="19"/>
      <c r="AT974" s="19"/>
    </row>
    <row r="975" spans="19:46" ht="15" customHeight="1"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19"/>
      <c r="AE975" s="19"/>
      <c r="AF975" s="19"/>
      <c r="AG975" s="19"/>
      <c r="AH975" s="19"/>
      <c r="AI975" s="19"/>
      <c r="AJ975" s="19"/>
      <c r="AK975" s="19"/>
      <c r="AL975" s="19"/>
      <c r="AM975" s="19"/>
      <c r="AN975" s="19"/>
      <c r="AO975" s="19"/>
      <c r="AP975" s="19"/>
      <c r="AQ975" s="19"/>
      <c r="AR975" s="19"/>
      <c r="AS975" s="19"/>
      <c r="AT975" s="19"/>
    </row>
    <row r="976" spans="19:46" ht="15" customHeight="1"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D976" s="19"/>
      <c r="AE976" s="19"/>
      <c r="AF976" s="19"/>
      <c r="AG976" s="19"/>
      <c r="AH976" s="19"/>
      <c r="AI976" s="19"/>
      <c r="AJ976" s="19"/>
      <c r="AK976" s="19"/>
      <c r="AL976" s="19"/>
      <c r="AM976" s="19"/>
      <c r="AN976" s="19"/>
      <c r="AO976" s="19"/>
      <c r="AP976" s="19"/>
      <c r="AQ976" s="19"/>
      <c r="AR976" s="19"/>
      <c r="AS976" s="19"/>
      <c r="AT976" s="19"/>
    </row>
    <row r="977" spans="19:46" ht="15" customHeight="1"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D977" s="19"/>
      <c r="AE977" s="19"/>
      <c r="AF977" s="19"/>
      <c r="AG977" s="19"/>
      <c r="AH977" s="19"/>
      <c r="AI977" s="19"/>
      <c r="AJ977" s="19"/>
      <c r="AK977" s="19"/>
      <c r="AL977" s="19"/>
      <c r="AM977" s="19"/>
      <c r="AN977" s="19"/>
      <c r="AO977" s="19"/>
      <c r="AP977" s="19"/>
      <c r="AQ977" s="19"/>
      <c r="AR977" s="19"/>
      <c r="AS977" s="19"/>
      <c r="AT977" s="19"/>
    </row>
    <row r="978" spans="19:46" ht="15" customHeight="1"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  <c r="AD978" s="19"/>
      <c r="AE978" s="19"/>
      <c r="AF978" s="19"/>
      <c r="AG978" s="19"/>
      <c r="AH978" s="19"/>
      <c r="AI978" s="19"/>
      <c r="AJ978" s="19"/>
      <c r="AK978" s="19"/>
      <c r="AL978" s="19"/>
      <c r="AM978" s="19"/>
      <c r="AN978" s="19"/>
      <c r="AO978" s="19"/>
      <c r="AP978" s="19"/>
      <c r="AQ978" s="19"/>
      <c r="AR978" s="19"/>
      <c r="AS978" s="19"/>
      <c r="AT978" s="19"/>
    </row>
    <row r="979" spans="19:46" ht="15" customHeight="1"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D979" s="19"/>
      <c r="AE979" s="19"/>
      <c r="AF979" s="19"/>
      <c r="AG979" s="19"/>
      <c r="AH979" s="19"/>
      <c r="AI979" s="19"/>
      <c r="AJ979" s="19"/>
      <c r="AK979" s="19"/>
      <c r="AL979" s="19"/>
      <c r="AM979" s="19"/>
      <c r="AN979" s="19"/>
      <c r="AO979" s="19"/>
      <c r="AP979" s="19"/>
      <c r="AQ979" s="19"/>
      <c r="AR979" s="19"/>
      <c r="AS979" s="19"/>
      <c r="AT979" s="19"/>
    </row>
    <row r="980" spans="19:46" ht="15" customHeight="1"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D980" s="19"/>
      <c r="AE980" s="19"/>
      <c r="AF980" s="19"/>
      <c r="AG980" s="19"/>
      <c r="AH980" s="19"/>
      <c r="AI980" s="19"/>
      <c r="AJ980" s="19"/>
      <c r="AK980" s="19"/>
      <c r="AL980" s="19"/>
      <c r="AM980" s="19"/>
      <c r="AN980" s="19"/>
      <c r="AO980" s="19"/>
      <c r="AP980" s="19"/>
      <c r="AQ980" s="19"/>
      <c r="AR980" s="19"/>
      <c r="AS980" s="19"/>
      <c r="AT980" s="19"/>
    </row>
    <row r="981" spans="19:46" ht="15" customHeight="1"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D981" s="19"/>
      <c r="AE981" s="19"/>
      <c r="AF981" s="19"/>
      <c r="AG981" s="19"/>
      <c r="AH981" s="19"/>
      <c r="AI981" s="19"/>
      <c r="AJ981" s="19"/>
      <c r="AK981" s="19"/>
      <c r="AL981" s="19"/>
      <c r="AM981" s="19"/>
      <c r="AN981" s="19"/>
      <c r="AO981" s="19"/>
      <c r="AP981" s="19"/>
      <c r="AQ981" s="19"/>
      <c r="AR981" s="19"/>
      <c r="AS981" s="19"/>
      <c r="AT981" s="19"/>
    </row>
    <row r="982" spans="19:46" ht="15" customHeight="1"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  <c r="AD982" s="19"/>
      <c r="AE982" s="19"/>
      <c r="AF982" s="19"/>
      <c r="AG982" s="19"/>
      <c r="AH982" s="19"/>
      <c r="AI982" s="19"/>
      <c r="AJ982" s="19"/>
      <c r="AK982" s="19"/>
      <c r="AL982" s="19"/>
      <c r="AM982" s="19"/>
      <c r="AN982" s="19"/>
      <c r="AO982" s="19"/>
      <c r="AP982" s="19"/>
      <c r="AQ982" s="19"/>
      <c r="AR982" s="19"/>
      <c r="AS982" s="19"/>
      <c r="AT982" s="19"/>
    </row>
    <row r="983" spans="19:46" ht="15" customHeight="1"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D983" s="19"/>
      <c r="AE983" s="19"/>
      <c r="AF983" s="19"/>
      <c r="AG983" s="19"/>
      <c r="AH983" s="19"/>
      <c r="AI983" s="19"/>
      <c r="AJ983" s="19"/>
      <c r="AK983" s="19"/>
      <c r="AL983" s="19"/>
      <c r="AM983" s="19"/>
      <c r="AN983" s="19"/>
      <c r="AO983" s="19"/>
      <c r="AP983" s="19"/>
      <c r="AQ983" s="19"/>
      <c r="AR983" s="19"/>
      <c r="AS983" s="19"/>
      <c r="AT983" s="19"/>
    </row>
    <row r="984" spans="19:46" ht="15" customHeight="1"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D984" s="19"/>
      <c r="AE984" s="19"/>
      <c r="AF984" s="19"/>
      <c r="AG984" s="19"/>
      <c r="AH984" s="19"/>
      <c r="AI984" s="19"/>
      <c r="AJ984" s="19"/>
      <c r="AK984" s="19"/>
      <c r="AL984" s="19"/>
      <c r="AM984" s="19"/>
      <c r="AN984" s="19"/>
      <c r="AO984" s="19"/>
      <c r="AP984" s="19"/>
      <c r="AQ984" s="19"/>
      <c r="AR984" s="19"/>
      <c r="AS984" s="19"/>
      <c r="AT984" s="19"/>
    </row>
    <row r="985" spans="19:46" ht="15" customHeight="1"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D985" s="19"/>
      <c r="AE985" s="19"/>
      <c r="AF985" s="19"/>
      <c r="AG985" s="19"/>
      <c r="AH985" s="19"/>
      <c r="AI985" s="19"/>
      <c r="AJ985" s="19"/>
      <c r="AK985" s="19"/>
      <c r="AL985" s="19"/>
      <c r="AM985" s="19"/>
      <c r="AN985" s="19"/>
      <c r="AO985" s="19"/>
      <c r="AP985" s="19"/>
      <c r="AQ985" s="19"/>
      <c r="AR985" s="19"/>
      <c r="AS985" s="19"/>
      <c r="AT985" s="19"/>
    </row>
    <row r="986" spans="19:46" ht="15" customHeight="1"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  <c r="AD986" s="19"/>
      <c r="AE986" s="19"/>
      <c r="AF986" s="19"/>
      <c r="AG986" s="19"/>
      <c r="AH986" s="19"/>
      <c r="AI986" s="19"/>
      <c r="AJ986" s="19"/>
      <c r="AK986" s="19"/>
      <c r="AL986" s="19"/>
      <c r="AM986" s="19"/>
      <c r="AN986" s="19"/>
      <c r="AO986" s="19"/>
      <c r="AP986" s="19"/>
      <c r="AQ986" s="19"/>
      <c r="AR986" s="19"/>
      <c r="AS986" s="19"/>
      <c r="AT986" s="19"/>
    </row>
    <row r="987" spans="19:46" ht="15" customHeight="1"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D987" s="19"/>
      <c r="AE987" s="19"/>
      <c r="AF987" s="19"/>
      <c r="AG987" s="19"/>
      <c r="AH987" s="19"/>
      <c r="AI987" s="19"/>
      <c r="AJ987" s="19"/>
      <c r="AK987" s="19"/>
      <c r="AL987" s="19"/>
      <c r="AM987" s="19"/>
      <c r="AN987" s="19"/>
      <c r="AO987" s="19"/>
      <c r="AP987" s="19"/>
      <c r="AQ987" s="19"/>
      <c r="AR987" s="19"/>
      <c r="AS987" s="19"/>
      <c r="AT987" s="19"/>
    </row>
    <row r="988" spans="19:46" ht="15" customHeight="1"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D988" s="19"/>
      <c r="AE988" s="19"/>
      <c r="AF988" s="19"/>
      <c r="AG988" s="19"/>
      <c r="AH988" s="19"/>
      <c r="AI988" s="19"/>
      <c r="AJ988" s="19"/>
      <c r="AK988" s="19"/>
      <c r="AL988" s="19"/>
      <c r="AM988" s="19"/>
      <c r="AN988" s="19"/>
      <c r="AO988" s="19"/>
      <c r="AP988" s="19"/>
      <c r="AQ988" s="19"/>
      <c r="AR988" s="19"/>
      <c r="AS988" s="19"/>
      <c r="AT988" s="19"/>
    </row>
    <row r="989" spans="19:46" ht="15" customHeight="1"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19"/>
      <c r="AE989" s="19"/>
      <c r="AF989" s="19"/>
      <c r="AG989" s="19"/>
      <c r="AH989" s="19"/>
      <c r="AI989" s="19"/>
      <c r="AJ989" s="19"/>
      <c r="AK989" s="19"/>
      <c r="AL989" s="19"/>
      <c r="AM989" s="19"/>
      <c r="AN989" s="19"/>
      <c r="AO989" s="19"/>
      <c r="AP989" s="19"/>
      <c r="AQ989" s="19"/>
      <c r="AR989" s="19"/>
      <c r="AS989" s="19"/>
      <c r="AT989" s="19"/>
    </row>
    <row r="990" spans="19:46" ht="15" customHeight="1"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  <c r="AD990" s="19"/>
      <c r="AE990" s="19"/>
      <c r="AF990" s="19"/>
      <c r="AG990" s="19"/>
      <c r="AH990" s="19"/>
      <c r="AI990" s="19"/>
      <c r="AJ990" s="19"/>
      <c r="AK990" s="19"/>
      <c r="AL990" s="19"/>
      <c r="AM990" s="19"/>
      <c r="AN990" s="19"/>
      <c r="AO990" s="19"/>
      <c r="AP990" s="19"/>
      <c r="AQ990" s="19"/>
      <c r="AR990" s="19"/>
      <c r="AS990" s="19"/>
      <c r="AT990" s="19"/>
    </row>
    <row r="991" spans="19:46" ht="15" customHeight="1"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D991" s="19"/>
      <c r="AE991" s="19"/>
      <c r="AF991" s="19"/>
      <c r="AG991" s="19"/>
      <c r="AH991" s="19"/>
      <c r="AI991" s="19"/>
      <c r="AJ991" s="19"/>
      <c r="AK991" s="19"/>
      <c r="AL991" s="19"/>
      <c r="AM991" s="19"/>
      <c r="AN991" s="19"/>
      <c r="AO991" s="19"/>
      <c r="AP991" s="19"/>
      <c r="AQ991" s="19"/>
      <c r="AR991" s="19"/>
      <c r="AS991" s="19"/>
      <c r="AT991" s="19"/>
    </row>
    <row r="992" spans="19:46" ht="15" customHeight="1"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D992" s="19"/>
      <c r="AE992" s="19"/>
      <c r="AF992" s="19"/>
      <c r="AG992" s="19"/>
      <c r="AH992" s="19"/>
      <c r="AI992" s="19"/>
      <c r="AJ992" s="19"/>
      <c r="AK992" s="19"/>
      <c r="AL992" s="19"/>
      <c r="AM992" s="19"/>
      <c r="AN992" s="19"/>
      <c r="AO992" s="19"/>
      <c r="AP992" s="19"/>
      <c r="AQ992" s="19"/>
      <c r="AR992" s="19"/>
      <c r="AS992" s="19"/>
      <c r="AT992" s="19"/>
    </row>
    <row r="993" spans="19:46" ht="15" customHeight="1"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D993" s="19"/>
      <c r="AE993" s="19"/>
      <c r="AF993" s="19"/>
      <c r="AG993" s="19"/>
      <c r="AH993" s="19"/>
      <c r="AI993" s="19"/>
      <c r="AJ993" s="19"/>
      <c r="AK993" s="19"/>
      <c r="AL993" s="19"/>
      <c r="AM993" s="19"/>
      <c r="AN993" s="19"/>
      <c r="AO993" s="19"/>
      <c r="AP993" s="19"/>
      <c r="AQ993" s="19"/>
      <c r="AR993" s="19"/>
      <c r="AS993" s="19"/>
      <c r="AT993" s="19"/>
    </row>
    <row r="994" spans="19:46" ht="15" customHeight="1"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  <c r="AD994" s="19"/>
      <c r="AE994" s="19"/>
      <c r="AF994" s="19"/>
      <c r="AG994" s="19"/>
      <c r="AH994" s="19"/>
      <c r="AI994" s="19"/>
      <c r="AJ994" s="19"/>
      <c r="AK994" s="19"/>
      <c r="AL994" s="19"/>
      <c r="AM994" s="19"/>
      <c r="AN994" s="19"/>
      <c r="AO994" s="19"/>
      <c r="AP994" s="19"/>
      <c r="AQ994" s="19"/>
      <c r="AR994" s="19"/>
      <c r="AS994" s="19"/>
      <c r="AT994" s="19"/>
    </row>
    <row r="995" spans="19:46" ht="15" customHeight="1"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D995" s="19"/>
      <c r="AE995" s="19"/>
      <c r="AF995" s="19"/>
      <c r="AG995" s="19"/>
      <c r="AH995" s="19"/>
      <c r="AI995" s="19"/>
      <c r="AJ995" s="19"/>
      <c r="AK995" s="19"/>
      <c r="AL995" s="19"/>
      <c r="AM995" s="19"/>
      <c r="AN995" s="19"/>
      <c r="AO995" s="19"/>
      <c r="AP995" s="19"/>
      <c r="AQ995" s="19"/>
      <c r="AR995" s="19"/>
      <c r="AS995" s="19"/>
      <c r="AT995" s="19"/>
    </row>
    <row r="996" spans="19:46" ht="15" customHeight="1"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D996" s="19"/>
      <c r="AE996" s="19"/>
      <c r="AF996" s="19"/>
      <c r="AG996" s="19"/>
      <c r="AH996" s="19"/>
      <c r="AI996" s="19"/>
      <c r="AJ996" s="19"/>
      <c r="AK996" s="19"/>
      <c r="AL996" s="19"/>
      <c r="AM996" s="19"/>
      <c r="AN996" s="19"/>
      <c r="AO996" s="19"/>
      <c r="AP996" s="19"/>
      <c r="AQ996" s="19"/>
      <c r="AR996" s="19"/>
      <c r="AS996" s="19"/>
      <c r="AT996" s="19"/>
    </row>
    <row r="997" spans="19:46" ht="15" customHeight="1"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D997" s="19"/>
      <c r="AE997" s="19"/>
      <c r="AF997" s="19"/>
      <c r="AG997" s="19"/>
      <c r="AH997" s="19"/>
      <c r="AI997" s="19"/>
      <c r="AJ997" s="19"/>
      <c r="AK997" s="19"/>
      <c r="AL997" s="19"/>
      <c r="AM997" s="19"/>
      <c r="AN997" s="19"/>
      <c r="AO997" s="19"/>
      <c r="AP997" s="19"/>
      <c r="AQ997" s="19"/>
      <c r="AR997" s="19"/>
      <c r="AS997" s="19"/>
      <c r="AT997" s="19"/>
    </row>
    <row r="998" spans="19:46" ht="15" customHeight="1"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  <c r="AD998" s="19"/>
      <c r="AE998" s="19"/>
      <c r="AF998" s="19"/>
      <c r="AG998" s="19"/>
      <c r="AH998" s="19"/>
      <c r="AI998" s="19"/>
      <c r="AJ998" s="19"/>
      <c r="AK998" s="19"/>
      <c r="AL998" s="19"/>
      <c r="AM998" s="19"/>
      <c r="AN998" s="19"/>
      <c r="AO998" s="19"/>
      <c r="AP998" s="19"/>
      <c r="AQ998" s="19"/>
      <c r="AR998" s="19"/>
      <c r="AS998" s="19"/>
      <c r="AT998" s="19"/>
    </row>
    <row r="999" spans="19:46" ht="15" customHeight="1"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D999" s="19"/>
      <c r="AE999" s="19"/>
      <c r="AF999" s="19"/>
      <c r="AG999" s="19"/>
      <c r="AH999" s="19"/>
      <c r="AI999" s="19"/>
      <c r="AJ999" s="19"/>
      <c r="AK999" s="19"/>
      <c r="AL999" s="19"/>
      <c r="AM999" s="19"/>
      <c r="AN999" s="19"/>
      <c r="AO999" s="19"/>
      <c r="AP999" s="19"/>
      <c r="AQ999" s="19"/>
      <c r="AR999" s="19"/>
      <c r="AS999" s="19"/>
      <c r="AT999" s="19"/>
    </row>
    <row r="1000" spans="19:46" ht="15" customHeight="1"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D1000" s="19"/>
      <c r="AE1000" s="19"/>
      <c r="AF1000" s="19"/>
      <c r="AG1000" s="19"/>
      <c r="AH1000" s="19"/>
      <c r="AI1000" s="19"/>
      <c r="AJ1000" s="19"/>
      <c r="AK1000" s="19"/>
      <c r="AL1000" s="19"/>
      <c r="AM1000" s="19"/>
      <c r="AN1000" s="19"/>
      <c r="AO1000" s="19"/>
      <c r="AP1000" s="19"/>
      <c r="AQ1000" s="19"/>
      <c r="AR1000" s="19"/>
      <c r="AS1000" s="19"/>
      <c r="AT1000" s="19"/>
    </row>
    <row r="1001" spans="19:46" ht="15" customHeight="1"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  <c r="AC1001" s="19"/>
      <c r="AD1001" s="19"/>
      <c r="AE1001" s="19"/>
      <c r="AF1001" s="19"/>
      <c r="AG1001" s="19"/>
      <c r="AH1001" s="19"/>
      <c r="AI1001" s="19"/>
      <c r="AJ1001" s="19"/>
      <c r="AK1001" s="19"/>
      <c r="AL1001" s="19"/>
      <c r="AM1001" s="19"/>
      <c r="AN1001" s="19"/>
      <c r="AO1001" s="19"/>
      <c r="AP1001" s="19"/>
      <c r="AQ1001" s="19"/>
      <c r="AR1001" s="19"/>
      <c r="AS1001" s="19"/>
      <c r="AT1001" s="19"/>
    </row>
    <row r="1002" spans="19:46" ht="15" customHeight="1"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  <c r="AC1002" s="19"/>
      <c r="AD1002" s="19"/>
      <c r="AE1002" s="19"/>
      <c r="AF1002" s="19"/>
      <c r="AG1002" s="19"/>
      <c r="AH1002" s="19"/>
      <c r="AI1002" s="19"/>
      <c r="AJ1002" s="19"/>
      <c r="AK1002" s="19"/>
      <c r="AL1002" s="19"/>
      <c r="AM1002" s="19"/>
      <c r="AN1002" s="19"/>
      <c r="AO1002" s="19"/>
      <c r="AP1002" s="19"/>
      <c r="AQ1002" s="19"/>
      <c r="AR1002" s="19"/>
      <c r="AS1002" s="19"/>
      <c r="AT1002" s="19"/>
    </row>
    <row r="1003" spans="19:46" ht="15" customHeight="1">
      <c r="S1003" s="19"/>
      <c r="T1003" s="19"/>
      <c r="U1003" s="19"/>
      <c r="V1003" s="19"/>
      <c r="W1003" s="19"/>
      <c r="X1003" s="19"/>
      <c r="Y1003" s="19"/>
      <c r="Z1003" s="19"/>
      <c r="AA1003" s="19"/>
      <c r="AB1003" s="19"/>
      <c r="AC1003" s="19"/>
      <c r="AD1003" s="19"/>
      <c r="AE1003" s="19"/>
      <c r="AF1003" s="19"/>
      <c r="AG1003" s="19"/>
      <c r="AH1003" s="19"/>
      <c r="AI1003" s="19"/>
      <c r="AJ1003" s="19"/>
      <c r="AK1003" s="19"/>
      <c r="AL1003" s="19"/>
      <c r="AM1003" s="19"/>
      <c r="AN1003" s="19"/>
      <c r="AO1003" s="19"/>
      <c r="AP1003" s="19"/>
      <c r="AQ1003" s="19"/>
      <c r="AR1003" s="19"/>
      <c r="AS1003" s="19"/>
      <c r="AT1003" s="19"/>
    </row>
  </sheetData>
  <mergeCells count="30">
    <mergeCell ref="A42:A72"/>
    <mergeCell ref="S40:V40"/>
    <mergeCell ref="W40:Z40"/>
    <mergeCell ref="AA40:AD40"/>
    <mergeCell ref="A41:B41"/>
    <mergeCell ref="C41:F41"/>
    <mergeCell ref="G41:J41"/>
    <mergeCell ref="K41:N41"/>
    <mergeCell ref="O41:R41"/>
    <mergeCell ref="S41:V41"/>
    <mergeCell ref="W41:Z41"/>
    <mergeCell ref="AA41:AD41"/>
    <mergeCell ref="A40:B40"/>
    <mergeCell ref="C40:F40"/>
    <mergeCell ref="G40:J40"/>
    <mergeCell ref="K40:N40"/>
    <mergeCell ref="O40:R40"/>
    <mergeCell ref="W1:Z1"/>
    <mergeCell ref="A2:A33"/>
    <mergeCell ref="C2:F2"/>
    <mergeCell ref="G2:J2"/>
    <mergeCell ref="K2:N2"/>
    <mergeCell ref="O2:R2"/>
    <mergeCell ref="S2:V2"/>
    <mergeCell ref="W2:Z2"/>
    <mergeCell ref="C1:F1"/>
    <mergeCell ref="G1:J1"/>
    <mergeCell ref="K1:N1"/>
    <mergeCell ref="O1:R1"/>
    <mergeCell ref="S1:V1"/>
  </mergeCells>
  <conditionalFormatting sqref="Y4:Y33">
    <cfRule type="cellIs" dxfId="1" priority="2" operator="equal">
      <formula>$Y$37</formula>
    </cfRule>
  </conditionalFormatting>
  <conditionalFormatting sqref="U4:U33">
    <cfRule type="cellIs" dxfId="0" priority="4" operator="equal">
      <formula>$U$36</formula>
    </cfRule>
  </conditionalFormatting>
  <pageMargins left="0.7" right="0.7" top="0.75" bottom="0.75" header="0.75" footer="0.75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H1048576"/>
  <sheetViews>
    <sheetView topLeftCell="E28" zoomScale="85" zoomScaleNormal="85" workbookViewId="0">
      <selection activeCell="AC9" sqref="AC9"/>
    </sheetView>
  </sheetViews>
  <sheetFormatPr defaultRowHeight="15"/>
  <cols>
    <col min="1" max="1" width="3.7109375" customWidth="1"/>
    <col min="2" max="2" width="3.7109375" style="1" customWidth="1"/>
    <col min="3" max="3" width="8.28515625" style="1" customWidth="1"/>
    <col min="4" max="4" width="7.5703125" style="1" customWidth="1"/>
    <col min="5" max="5" width="11.7109375" style="1" customWidth="1"/>
    <col min="6" max="6" width="9.140625" style="19" customWidth="1"/>
    <col min="7" max="7" width="7.85546875" style="19" customWidth="1"/>
    <col min="8" max="8" width="7.42578125" style="19" customWidth="1"/>
    <col min="9" max="9" width="9" style="19" customWidth="1"/>
    <col min="10" max="1022" width="8.5703125" style="1" customWidth="1"/>
  </cols>
  <sheetData>
    <row r="1" spans="1:9" ht="45">
      <c r="A1" s="53" t="s">
        <v>23</v>
      </c>
      <c r="B1" s="30"/>
      <c r="C1" s="31" t="s">
        <v>24</v>
      </c>
      <c r="E1" s="31" t="s">
        <v>25</v>
      </c>
      <c r="F1" s="19" t="s">
        <v>8</v>
      </c>
      <c r="G1" s="19" t="s">
        <v>9</v>
      </c>
      <c r="H1" s="31" t="s">
        <v>10</v>
      </c>
      <c r="I1"/>
    </row>
    <row r="2" spans="1:9" ht="15" customHeight="1">
      <c r="A2" s="53"/>
      <c r="B2" s="54" t="s">
        <v>26</v>
      </c>
      <c r="C2" s="32">
        <v>4.8</v>
      </c>
      <c r="D2" s="33"/>
      <c r="E2" s="34">
        <f>(ROUNDUP(AVERAGE(sw6_UDP!C$4:C$33),3))/1000</f>
        <v>1.9260460000000001</v>
      </c>
      <c r="F2" s="34">
        <f>(ROUNDUP(AVERAGE(sw6_UDP!$D$4:$D$33),3))</f>
        <v>1.3339999999999999</v>
      </c>
      <c r="G2" s="34">
        <f>(ROUNDUP(AVERAGE(sw6_UDP!E$4:E$33),3))</f>
        <v>2.7E-2</v>
      </c>
      <c r="H2" s="41">
        <f>(ROUNDUP(AVERAGE(sw6_UDP!F$4:F$33),3))</f>
        <v>0</v>
      </c>
      <c r="I2"/>
    </row>
    <row r="3" spans="1:9" ht="15" customHeight="1">
      <c r="A3" s="53"/>
      <c r="B3" s="54"/>
      <c r="C3" s="32">
        <v>6.4</v>
      </c>
      <c r="D3" s="33"/>
      <c r="E3" s="34">
        <f>(ROUNDUP(AVERAGE(sw6_UDP!G$4:G$33),3))/1000</f>
        <v>2.5679050000000001</v>
      </c>
      <c r="F3" s="34">
        <f>(ROUNDUP(AVERAGE(sw6_UDP!$H$4:$H$33),3))</f>
        <v>1.607</v>
      </c>
      <c r="G3" s="34">
        <f>ROUNDUP(AVERAGE(sw6_UDP!I$4:I$33),3)</f>
        <v>2.3E-2</v>
      </c>
      <c r="H3" s="41">
        <f>ROUNDUP(AVERAGE(sw6_UDP!J$4:J$13),3)</f>
        <v>0</v>
      </c>
      <c r="I3"/>
    </row>
    <row r="4" spans="1:9" ht="15" customHeight="1">
      <c r="A4" s="53"/>
      <c r="B4" s="54"/>
      <c r="C4" s="32">
        <v>8</v>
      </c>
      <c r="D4" s="33"/>
      <c r="E4" s="34">
        <f>ROUNDUP(AVERAGE(sw6_UDP!K$4:K$33),3)/1000</f>
        <v>3.2101500000000001</v>
      </c>
      <c r="F4" s="34">
        <f>(ROUNDUP(AVERAGE(sw6_UDP!$L$4:$L$33),3))</f>
        <v>1.867</v>
      </c>
      <c r="G4" s="34">
        <f>ROUNDUP(AVERAGE(sw6_UDP!M$4:M$33),3)</f>
        <v>2.5000000000000001E-2</v>
      </c>
      <c r="H4" s="41">
        <f>ROUNDUP(AVERAGE(sw6_UDP!N$4:N$13),3)</f>
        <v>0</v>
      </c>
      <c r="I4"/>
    </row>
    <row r="5" spans="1:9" ht="15" customHeight="1">
      <c r="A5" s="53"/>
      <c r="B5" s="54"/>
      <c r="C5" s="32">
        <v>9.6</v>
      </c>
      <c r="D5" s="33"/>
      <c r="E5" s="34">
        <f>ROUNDUP(AVERAGE(sw6_UDP!O$4:O$33),3)/1000</f>
        <v>3.8518210000000002</v>
      </c>
      <c r="F5" s="34">
        <f>(ROUNDUP(AVERAGE(sw6_UDP!$P$4:$P$33),3))</f>
        <v>2.2879999999999998</v>
      </c>
      <c r="G5" s="34">
        <f>ROUNDUP(AVERAGE(sw6_UDP!Q$4:Q$33),3)</f>
        <v>3.1E-2</v>
      </c>
      <c r="H5" s="41">
        <f>ROUNDUP(AVERAGE(sw6_UDP!R$4:R$13),3)</f>
        <v>0</v>
      </c>
      <c r="I5"/>
    </row>
    <row r="6" spans="1:9" ht="15" customHeight="1">
      <c r="A6" s="53"/>
      <c r="B6" s="54"/>
      <c r="C6" s="32">
        <v>11.2</v>
      </c>
      <c r="D6" s="33"/>
      <c r="E6" s="34">
        <f>ROUNDUP(AVERAGE(sw6_UDP!S$4:S$33),3)/1000</f>
        <v>4.4937120000000004</v>
      </c>
      <c r="F6" s="34">
        <f>(ROUNDUP(AVERAGE(sw6_UDP!$T$4:$T$33),3))</f>
        <v>2.637</v>
      </c>
      <c r="G6" s="34">
        <f>ROUNDUP(AVERAGE(sw6_UDP!U$4:U$33),3)</f>
        <v>3.0000000000000002E-2</v>
      </c>
      <c r="H6" s="41">
        <f>ROUNDUP(AVERAGE(sw6_UDP!V$4:V$13),3)</f>
        <v>0</v>
      </c>
      <c r="I6"/>
    </row>
    <row r="7" spans="1:9" ht="15" customHeight="1">
      <c r="A7" s="53"/>
      <c r="B7" s="54"/>
      <c r="C7" s="32">
        <v>12.8</v>
      </c>
      <c r="D7" s="33"/>
      <c r="E7" s="34">
        <f>ROUNDUP(AVERAGE(sw6_UDP!W$4:W$33),3)/1000</f>
        <v>5.1357390000000001</v>
      </c>
      <c r="F7" s="34">
        <f>(ROUNDUP(AVERAGE(sw6_UDP!$X$4:$X$33),3))</f>
        <v>4.9850000000000003</v>
      </c>
      <c r="G7" s="34">
        <f>ROUNDUP(AVERAGE(sw6_UDP!Y$4:Y$33),3)</f>
        <v>3.2000000000000001E-2</v>
      </c>
      <c r="H7" s="41">
        <f>ROUNDUP(AVERAGE(sw6_UDP!Z$4:Z$13),3)</f>
        <v>0</v>
      </c>
      <c r="I7"/>
    </row>
    <row r="8" spans="1:9" ht="15" customHeight="1">
      <c r="A8" s="53"/>
      <c r="B8" s="55" t="s">
        <v>27</v>
      </c>
      <c r="C8" s="35">
        <v>4.8</v>
      </c>
      <c r="D8" s="23"/>
      <c r="E8" s="36">
        <f>(ROUNDUP(AVERAGE(sw6_TCP!C$4:C$33),3))/1000</f>
        <v>1.925878</v>
      </c>
      <c r="F8" s="36">
        <f>ROUNDUP(AVERAGE(sw6_TCP!$D$4:$D$33),3)</f>
        <v>2.0059999999999998</v>
      </c>
      <c r="G8" s="36">
        <f>ROUNDUP(AVERAGE(sw6_TCP!E$4:E$33),3)</f>
        <v>3.6000000000000004E-2</v>
      </c>
      <c r="H8" s="42">
        <f>ROUNDUP(AVERAGE(sw6_TCP!F$4:F$13),3)</f>
        <v>0</v>
      </c>
      <c r="I8"/>
    </row>
    <row r="9" spans="1:9" ht="15" customHeight="1">
      <c r="A9" s="53"/>
      <c r="B9" s="53"/>
      <c r="C9" s="35">
        <v>6.4</v>
      </c>
      <c r="D9" s="23"/>
      <c r="E9" s="36">
        <f>(ROUNDUP(AVERAGE(sw6_TCP!G$4:G$33),3))/1000</f>
        <v>2.5678970000000003</v>
      </c>
      <c r="F9" s="36">
        <f>ROUNDUP(AVERAGE(sw6_TCP!$H$4:$H$33),3)</f>
        <v>2.633</v>
      </c>
      <c r="G9" s="36">
        <f>ROUNDUP(AVERAGE(sw6_TCP!I$4:I$33),3)</f>
        <v>3.9E-2</v>
      </c>
      <c r="H9" s="42">
        <f>ROUNDUP(AVERAGE(sw6_TCP!J$4:J$13),3)</f>
        <v>0</v>
      </c>
      <c r="I9"/>
    </row>
    <row r="10" spans="1:9" ht="15" customHeight="1">
      <c r="A10" s="53"/>
      <c r="B10" s="53"/>
      <c r="C10" s="35">
        <v>8</v>
      </c>
      <c r="D10" s="23"/>
      <c r="E10" s="36">
        <f>ROUNDUP(AVERAGE(sw6_TCP!K$4:K$33),3)/1000</f>
        <v>3.2067170000000003</v>
      </c>
      <c r="F10" s="36">
        <f>ROUNDUP(AVERAGE(sw6_TCP!$L$4:$L$33),3)</f>
        <v>3.3819999999999997</v>
      </c>
      <c r="G10" s="36">
        <f>ROUNDUP(AVERAGE(sw6_TCP!M$4:M$33),3)</f>
        <v>5.1000000000000004E-2</v>
      </c>
      <c r="H10" s="42">
        <f>ROUNDUP(AVERAGE(sw6_TCP!N$4:N$13),3)</f>
        <v>0</v>
      </c>
      <c r="I10"/>
    </row>
    <row r="11" spans="1:9" ht="15" customHeight="1">
      <c r="A11" s="53"/>
      <c r="B11" s="53"/>
      <c r="C11" s="35">
        <v>9.6</v>
      </c>
      <c r="D11" s="23"/>
      <c r="E11" s="36">
        <f>ROUNDUP(AVERAGE(sw6_TCP!O$4:O$33),3)/1000</f>
        <v>3.8520180000000002</v>
      </c>
      <c r="F11" s="36">
        <f>ROUNDUP(AVERAGE(sw6_TCP!$P$4:$P$33),3)</f>
        <v>4.0060000000000002</v>
      </c>
      <c r="G11" s="36">
        <f>ROUNDUP(AVERAGE(sw6_TCP!Q$4:Q$33),3)</f>
        <v>5.5E-2</v>
      </c>
      <c r="H11" s="42">
        <f>ROUNDUP(AVERAGE(sw6_TCP!R$4:R$13),3)</f>
        <v>0</v>
      </c>
      <c r="I11"/>
    </row>
    <row r="12" spans="1:9" ht="15" customHeight="1">
      <c r="A12" s="53"/>
      <c r="B12" s="53"/>
      <c r="C12" s="35">
        <v>11.2</v>
      </c>
      <c r="D12" s="23"/>
      <c r="E12" s="36">
        <f>ROUNDUP(AVERAGE(sw6_TCP!S$4:S$33),3)/1000</f>
        <v>4.495336</v>
      </c>
      <c r="F12" s="36">
        <f>ROUNDUP(AVERAGE(sw6_TCP!$T$4:$T$33),3)</f>
        <v>4.6280000000000001</v>
      </c>
      <c r="G12" s="36">
        <f>ROUNDUP(AVERAGE(sw6_TCP!U$4:U$33),3)</f>
        <v>8.8999999999999996E-2</v>
      </c>
      <c r="H12" s="42">
        <f>ROUNDUP(AVERAGE(sw6_TCP!V$4:V$13),3)</f>
        <v>0</v>
      </c>
      <c r="I12"/>
    </row>
    <row r="13" spans="1:9" ht="15" customHeight="1">
      <c r="A13" s="53"/>
      <c r="B13" s="53"/>
      <c r="C13" s="35">
        <v>12.8</v>
      </c>
      <c r="D13" s="23"/>
      <c r="E13" s="36">
        <f>ROUNDUP(AVERAGE(sw6_TCP!W$4:W$33),3)/1000</f>
        <v>5.1358190000000006</v>
      </c>
      <c r="F13" s="36">
        <f>ROUNDUP(AVERAGE(sw6_TCP!$X$4:$X$33),3)</f>
        <v>5.3710000000000004</v>
      </c>
      <c r="G13" s="36">
        <f>ROUNDUP(AVERAGE(sw6_TCP!Y$4:Y$33),3)</f>
        <v>0.10100000000000001</v>
      </c>
      <c r="H13" s="42">
        <f>ROUNDUP(AVERAGE(sw6_TCP!Z$4:Z$13),3)</f>
        <v>0</v>
      </c>
      <c r="I13"/>
    </row>
    <row r="14" spans="1:9" ht="15" customHeight="1">
      <c r="B14"/>
      <c r="C14"/>
      <c r="D14"/>
      <c r="E14"/>
      <c r="F14"/>
      <c r="G14"/>
      <c r="H14"/>
      <c r="I14"/>
    </row>
    <row r="15" spans="1:9" ht="15" customHeight="1">
      <c r="B15"/>
      <c r="C15"/>
      <c r="D15"/>
      <c r="E15"/>
      <c r="F15"/>
      <c r="G15"/>
      <c r="H15"/>
      <c r="I15"/>
    </row>
    <row r="16" spans="1:9" ht="60">
      <c r="A16" s="53" t="s">
        <v>18</v>
      </c>
      <c r="C16" s="37" t="s">
        <v>28</v>
      </c>
      <c r="D16" s="31" t="s">
        <v>29</v>
      </c>
      <c r="E16" s="31" t="s">
        <v>25</v>
      </c>
      <c r="F16" s="31" t="s">
        <v>8</v>
      </c>
      <c r="G16" s="31" t="s">
        <v>9</v>
      </c>
      <c r="H16" s="31" t="s">
        <v>10</v>
      </c>
    </row>
    <row r="17" spans="1:9" ht="15" customHeight="1">
      <c r="A17" s="53"/>
      <c r="B17" s="54" t="s">
        <v>26</v>
      </c>
      <c r="C17" s="32">
        <v>0</v>
      </c>
      <c r="D17" s="33">
        <v>12.8</v>
      </c>
      <c r="E17" s="34">
        <f>ROUNDUP((sw6_UDP!C74),1)*0.001</f>
        <v>5.1358000000000006</v>
      </c>
      <c r="F17" s="34">
        <f>sw6_UDP!D74</f>
        <v>4.9850000000000003</v>
      </c>
      <c r="G17" s="34">
        <f>sw6_UDP!E74</f>
        <v>3.2000000000000001E-2</v>
      </c>
      <c r="H17" s="34">
        <f>sw6_UDP!F74</f>
        <v>0</v>
      </c>
      <c r="I17"/>
    </row>
    <row r="18" spans="1:9" ht="15" customHeight="1">
      <c r="A18" s="53"/>
      <c r="B18" s="54"/>
      <c r="C18" s="38">
        <f t="shared" ref="C18:C23" si="0">C17+33</f>
        <v>33</v>
      </c>
      <c r="D18" s="33">
        <v>12.8</v>
      </c>
      <c r="E18" s="34">
        <f>ROUNDUP((sw6_UDP!G74),1)*0.001</f>
        <v>5.1364999999999998</v>
      </c>
      <c r="F18" s="34">
        <f>sw6_UDP!H74</f>
        <v>6.577</v>
      </c>
      <c r="G18" s="34">
        <f>sw6_UDP!I74</f>
        <v>0.44</v>
      </c>
      <c r="H18" s="34">
        <f>sw6_UDP!J74</f>
        <v>0</v>
      </c>
      <c r="I18"/>
    </row>
    <row r="19" spans="1:9" ht="15" customHeight="1">
      <c r="A19" s="53"/>
      <c r="B19" s="54"/>
      <c r="C19" s="38">
        <f t="shared" si="0"/>
        <v>66</v>
      </c>
      <c r="D19" s="33">
        <v>12.8</v>
      </c>
      <c r="E19" s="34">
        <f>ROUNDUP((sw6_UDP!K74),1)*0.001</f>
        <v>5.1374000000000004</v>
      </c>
      <c r="F19" s="34">
        <f>sw6_UDP!L74</f>
        <v>7.9250000000000007</v>
      </c>
      <c r="G19" s="34">
        <f>sw6_UDP!M74</f>
        <v>0.82699999999999996</v>
      </c>
      <c r="H19" s="34">
        <f>sw6_UDP!N74</f>
        <v>0</v>
      </c>
      <c r="I19"/>
    </row>
    <row r="20" spans="1:9" ht="15" customHeight="1">
      <c r="A20" s="53"/>
      <c r="B20" s="54"/>
      <c r="C20" s="38">
        <f t="shared" si="0"/>
        <v>99</v>
      </c>
      <c r="D20" s="33">
        <v>12.8</v>
      </c>
      <c r="E20" s="34">
        <f>ROUNDUP((sw6_UDP!O74),1)*0.001</f>
        <v>5.1378000000000004</v>
      </c>
      <c r="F20" s="34">
        <f>sw6_UDP!P74</f>
        <v>9.1959999999999997</v>
      </c>
      <c r="G20" s="34">
        <f>sw6_UDP!Q74</f>
        <v>1.1519999999999999</v>
      </c>
      <c r="H20" s="34">
        <f>sw6_UDP!R74</f>
        <v>0</v>
      </c>
      <c r="I20"/>
    </row>
    <row r="21" spans="1:9" ht="15" customHeight="1">
      <c r="A21" s="53"/>
      <c r="B21" s="54"/>
      <c r="C21" s="38">
        <f t="shared" si="0"/>
        <v>132</v>
      </c>
      <c r="D21" s="33">
        <v>12.8</v>
      </c>
      <c r="E21" s="34">
        <f>ROUNDUP((sw6_UDP!S74),1)*0.001</f>
        <v>5.1385000000000005</v>
      </c>
      <c r="F21" s="34">
        <f>sw6_UDP!T74</f>
        <v>10.500999999999999</v>
      </c>
      <c r="G21" s="34">
        <f>sw6_UDP!U74</f>
        <v>1.4749999999999999</v>
      </c>
      <c r="H21" s="34">
        <f>sw6_UDP!V74</f>
        <v>0</v>
      </c>
      <c r="I21"/>
    </row>
    <row r="22" spans="1:9" ht="15" customHeight="1">
      <c r="A22" s="53"/>
      <c r="B22" s="54"/>
      <c r="C22" s="38">
        <f t="shared" si="0"/>
        <v>165</v>
      </c>
      <c r="D22" s="33">
        <v>12.8</v>
      </c>
      <c r="E22" s="34">
        <f>ROUNDUP((sw6_UDP!W74),1)*0.001</f>
        <v>5.1390000000000002</v>
      </c>
      <c r="F22" s="34">
        <f>sw6_UDP!X74</f>
        <v>11.769</v>
      </c>
      <c r="G22" s="34">
        <f>sw6_UDP!Y74</f>
        <v>1.8239999999999998</v>
      </c>
      <c r="H22" s="34">
        <f>sw6_UDP!Z74</f>
        <v>0</v>
      </c>
      <c r="I22"/>
    </row>
    <row r="23" spans="1:9" ht="15" customHeight="1">
      <c r="A23" s="53"/>
      <c r="B23" s="54"/>
      <c r="C23" s="38">
        <f t="shared" si="0"/>
        <v>198</v>
      </c>
      <c r="D23" s="33">
        <v>13.8</v>
      </c>
      <c r="E23" s="34">
        <f>ROUNDUP((sw6_UDP!AA74),1)*0.001</f>
        <v>5.1395</v>
      </c>
      <c r="F23" s="34">
        <f>sw6_UDP!AB74</f>
        <v>13.074999999999999</v>
      </c>
      <c r="G23" s="34">
        <f>sw6_UDP!AC74</f>
        <v>2.2469999999999999</v>
      </c>
      <c r="H23" s="34">
        <f>sw6_UDP!AD74</f>
        <v>0</v>
      </c>
      <c r="I23"/>
    </row>
    <row r="24" spans="1:9" ht="15" customHeight="1">
      <c r="A24" s="53"/>
      <c r="B24" s="55" t="s">
        <v>27</v>
      </c>
      <c r="C24" s="35">
        <v>0</v>
      </c>
      <c r="D24" s="39">
        <v>12.8</v>
      </c>
      <c r="E24" s="36">
        <f>ROUNDUP((sw6_TCP!C74),1)*0.001</f>
        <v>5.1359000000000004</v>
      </c>
      <c r="F24" s="36">
        <f>sw6_TCP!D74</f>
        <v>5.3710000000000004</v>
      </c>
      <c r="G24" s="36">
        <f>sw6_TCP!E74</f>
        <v>0.10100000000000001</v>
      </c>
      <c r="H24" s="36">
        <f>sw6_TCP!F74</f>
        <v>0</v>
      </c>
      <c r="I24"/>
    </row>
    <row r="25" spans="1:9" ht="15" customHeight="1">
      <c r="A25" s="53"/>
      <c r="B25" s="55"/>
      <c r="C25" s="40">
        <f t="shared" ref="C25:C30" si="1">C24+33</f>
        <v>33</v>
      </c>
      <c r="D25" s="39">
        <v>12.8</v>
      </c>
      <c r="E25" s="36">
        <f>ROUNDUP((sw6_TCP!G74),1)*0.001</f>
        <v>5.1376000000000008</v>
      </c>
      <c r="F25" s="36">
        <f>sw6_TCP!H74</f>
        <v>9.4309999999999992</v>
      </c>
      <c r="G25" s="36">
        <f>sw6_TCP!I74</f>
        <v>1.1289999999999998</v>
      </c>
      <c r="H25" s="36">
        <f>sw6_TCP!J74</f>
        <v>0</v>
      </c>
      <c r="I25"/>
    </row>
    <row r="26" spans="1:9" ht="15" customHeight="1">
      <c r="A26" s="53"/>
      <c r="B26" s="55"/>
      <c r="C26" s="40">
        <f t="shared" si="1"/>
        <v>66</v>
      </c>
      <c r="D26" s="39">
        <v>12.8</v>
      </c>
      <c r="E26" s="36">
        <f>ROUNDUP((sw6_TCP!K74),1)*0.001</f>
        <v>5.1381000000000006</v>
      </c>
      <c r="F26" s="36">
        <f>sw6_TCP!L74</f>
        <v>13.863</v>
      </c>
      <c r="G26" s="36">
        <f>sw6_TCP!M74</f>
        <v>1.6060000000000001</v>
      </c>
      <c r="H26" s="36">
        <f>sw6_TCP!N74</f>
        <v>0</v>
      </c>
      <c r="I26"/>
    </row>
    <row r="27" spans="1:9" ht="15" customHeight="1">
      <c r="A27" s="53"/>
      <c r="B27" s="55"/>
      <c r="C27" s="40">
        <f t="shared" si="1"/>
        <v>99</v>
      </c>
      <c r="D27" s="39">
        <v>12.8</v>
      </c>
      <c r="E27" s="36">
        <f>ROUNDUP((sw6_TCP!O74),1)*0.001</f>
        <v>5.1386000000000003</v>
      </c>
      <c r="F27" s="36">
        <f>sw6_TCP!P74</f>
        <v>17.874000000000002</v>
      </c>
      <c r="G27" s="36">
        <f>sw6_TCP!Q74</f>
        <v>2.3479999999999999</v>
      </c>
      <c r="H27" s="36">
        <f>sw6_TCP!R74</f>
        <v>0</v>
      </c>
      <c r="I27"/>
    </row>
    <row r="28" spans="1:9" ht="15" customHeight="1">
      <c r="A28" s="53"/>
      <c r="B28" s="55"/>
      <c r="C28" s="40">
        <f t="shared" si="1"/>
        <v>132</v>
      </c>
      <c r="D28" s="39">
        <v>12.8</v>
      </c>
      <c r="E28" s="36">
        <f>ROUNDUP((sw6_TCP!S74),1)*0.001</f>
        <v>5.1386000000000003</v>
      </c>
      <c r="F28" s="36">
        <f>sw6_TCP!T74</f>
        <v>21.873000000000001</v>
      </c>
      <c r="G28" s="36">
        <f>sw6_TCP!U74</f>
        <v>3.161</v>
      </c>
      <c r="H28" s="36">
        <f>sw6_TCP!V74</f>
        <v>0</v>
      </c>
      <c r="I28"/>
    </row>
    <row r="29" spans="1:9" ht="15" customHeight="1">
      <c r="A29" s="53"/>
      <c r="B29" s="55"/>
      <c r="C29" s="40">
        <f t="shared" si="1"/>
        <v>165</v>
      </c>
      <c r="D29" s="39">
        <v>12.8</v>
      </c>
      <c r="E29" s="36">
        <f>ROUNDUP((sw6_TCP!W74),1)*0.001</f>
        <v>5.1391000000000009</v>
      </c>
      <c r="F29" s="36">
        <f>sw6_TCP!X74</f>
        <v>26.433</v>
      </c>
      <c r="G29" s="36">
        <f>sw6_TCP!Y74</f>
        <v>4.016</v>
      </c>
      <c r="H29" s="36">
        <f>sw6_TCP!Z74</f>
        <v>0</v>
      </c>
      <c r="I29"/>
    </row>
    <row r="30" spans="1:9" ht="15" customHeight="1">
      <c r="A30" s="53"/>
      <c r="B30" s="55"/>
      <c r="C30" s="40">
        <f t="shared" si="1"/>
        <v>198</v>
      </c>
      <c r="D30" s="39">
        <v>12.8</v>
      </c>
      <c r="E30" s="36">
        <f>ROUNDUP((sw6_TCP!AA74),1)*0.001</f>
        <v>5.1398000000000001</v>
      </c>
      <c r="F30" s="36">
        <f>sw6_TCP!AB74</f>
        <v>32.838999999999999</v>
      </c>
      <c r="G30" s="36">
        <f>sw6_TCP!AC74</f>
        <v>4.7310000000000008</v>
      </c>
      <c r="H30" s="36">
        <f>sw6_TCP!AD74</f>
        <v>0</v>
      </c>
    </row>
    <row r="31" spans="1:9" ht="15" customHeight="1">
      <c r="B31"/>
      <c r="C31"/>
      <c r="D31"/>
      <c r="E31"/>
      <c r="F31"/>
      <c r="G31"/>
      <c r="H31"/>
    </row>
    <row r="32" spans="1:9" ht="15" customHeight="1">
      <c r="B32"/>
      <c r="C32"/>
      <c r="D32"/>
      <c r="E32" s="44">
        <f>AVERAGE(E17:E23)</f>
        <v>5.1377857142857142</v>
      </c>
      <c r="F32" t="s">
        <v>26</v>
      </c>
      <c r="G32"/>
      <c r="H32"/>
    </row>
    <row r="33" spans="2:8">
      <c r="B33"/>
      <c r="C33"/>
      <c r="D33"/>
      <c r="E33" s="44">
        <f>AVERAGE(E24:E30)</f>
        <v>5.138242857142858</v>
      </c>
      <c r="F33" t="s">
        <v>27</v>
      </c>
      <c r="G33"/>
      <c r="H33"/>
    </row>
    <row r="34" spans="2:8" ht="15" customHeight="1">
      <c r="B34"/>
      <c r="C34"/>
      <c r="D34"/>
      <c r="E34"/>
      <c r="F34"/>
      <c r="G34"/>
      <c r="H34"/>
    </row>
    <row r="35" spans="2:8" ht="15" customHeight="1">
      <c r="B35"/>
      <c r="C35"/>
      <c r="D35"/>
      <c r="E35"/>
      <c r="F35"/>
      <c r="G35"/>
      <c r="H35"/>
    </row>
    <row r="36" spans="2:8" ht="15" customHeight="1">
      <c r="B36"/>
      <c r="C36"/>
      <c r="D36"/>
      <c r="E36"/>
      <c r="F36"/>
      <c r="G36"/>
      <c r="H36"/>
    </row>
    <row r="37" spans="2:8" ht="15" customHeight="1">
      <c r="B37"/>
      <c r="C37"/>
      <c r="D37"/>
      <c r="E37"/>
      <c r="F37"/>
      <c r="G37"/>
      <c r="H37"/>
    </row>
    <row r="38" spans="2:8" ht="15" customHeight="1">
      <c r="B38"/>
      <c r="C38"/>
      <c r="D38"/>
      <c r="E38"/>
      <c r="F38"/>
      <c r="G38"/>
      <c r="H38"/>
    </row>
    <row r="39" spans="2:8" ht="15" customHeight="1">
      <c r="B39"/>
      <c r="C39"/>
      <c r="D39"/>
      <c r="E39"/>
      <c r="F39"/>
      <c r="G39"/>
      <c r="H39"/>
    </row>
    <row r="40" spans="2:8" ht="15" customHeight="1">
      <c r="B40"/>
      <c r="C40"/>
      <c r="D40"/>
      <c r="E40"/>
      <c r="F40"/>
      <c r="G40"/>
      <c r="H40"/>
    </row>
    <row r="41" spans="2:8" ht="15" customHeight="1">
      <c r="B41"/>
      <c r="C41"/>
      <c r="D41"/>
      <c r="E41"/>
      <c r="F41"/>
      <c r="G41"/>
      <c r="H41"/>
    </row>
    <row r="42" spans="2:8" ht="15" customHeight="1">
      <c r="B42"/>
      <c r="C42"/>
      <c r="D42"/>
      <c r="E42"/>
      <c r="F42"/>
      <c r="G42"/>
      <c r="H42"/>
    </row>
    <row r="43" spans="2:8" ht="15" customHeight="1">
      <c r="B43"/>
      <c r="C43"/>
      <c r="D43"/>
      <c r="E43"/>
      <c r="F43"/>
      <c r="G43"/>
      <c r="H43"/>
    </row>
    <row r="44" spans="2:8" ht="15" customHeight="1">
      <c r="B44"/>
      <c r="C44"/>
      <c r="D44"/>
      <c r="E44"/>
      <c r="F44"/>
      <c r="G44"/>
      <c r="H44"/>
    </row>
    <row r="45" spans="2:8" ht="15" customHeight="1">
      <c r="B45"/>
      <c r="C45"/>
      <c r="D45"/>
      <c r="E45"/>
      <c r="F45"/>
      <c r="G45"/>
      <c r="H45"/>
    </row>
    <row r="1048564" ht="12.75" customHeight="1"/>
    <row r="1048565" ht="12.75" customHeight="1"/>
    <row r="1048566" ht="12.75" customHeight="1"/>
    <row r="1048567" ht="12.75" customHeight="1"/>
    <row r="1048568" ht="12.75" customHeight="1"/>
    <row r="1048569" ht="12.75" customHeight="1"/>
    <row r="1048570" ht="12.75" customHeight="1"/>
    <row r="1048571" ht="12.75" customHeight="1"/>
    <row r="1048572" ht="12.75" customHeight="1"/>
    <row r="1048573" ht="12.75" customHeight="1"/>
    <row r="1048574" ht="12.75" customHeight="1"/>
    <row r="1048575" ht="12.75" customHeight="1"/>
    <row r="1048576" ht="12.75" customHeight="1"/>
  </sheetData>
  <mergeCells count="6">
    <mergeCell ref="A1:A13"/>
    <mergeCell ref="B2:B7"/>
    <mergeCell ref="B8:B13"/>
    <mergeCell ref="A16:A30"/>
    <mergeCell ref="B17:B23"/>
    <mergeCell ref="B24:B30"/>
  </mergeCells>
  <pageMargins left="0.7" right="0.7" top="0.75" bottom="0.75" header="0.75" footer="0.75"/>
  <pageSetup paperSize="9" firstPageNumber="0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D11"/>
  <sheetViews>
    <sheetView tabSelected="1" zoomScale="95" zoomScaleNormal="95" workbookViewId="0">
      <selection activeCell="T12" sqref="T12"/>
    </sheetView>
  </sheetViews>
  <sheetFormatPr defaultRowHeight="15"/>
  <cols>
    <col min="1" max="1" width="11" style="1" customWidth="1"/>
    <col min="2" max="2" width="8.42578125" style="1" customWidth="1"/>
    <col min="3" max="1018" width="6.85546875" style="1" customWidth="1"/>
    <col min="1019" max="1025" width="9.140625" customWidth="1"/>
  </cols>
  <sheetData>
    <row r="1" spans="1:3" ht="60">
      <c r="A1" s="31" t="s">
        <v>32</v>
      </c>
      <c r="B1" s="31" t="s">
        <v>30</v>
      </c>
      <c r="C1" s="31" t="s">
        <v>31</v>
      </c>
    </row>
    <row r="2" spans="1:3">
      <c r="A2" s="43">
        <v>64</v>
      </c>
      <c r="B2" s="1">
        <v>15</v>
      </c>
      <c r="C2" s="1">
        <v>12.182</v>
      </c>
    </row>
    <row r="3" spans="1:3">
      <c r="A3" s="43">
        <v>128</v>
      </c>
      <c r="B3" s="1">
        <v>15</v>
      </c>
      <c r="C3" s="1">
        <v>13.071</v>
      </c>
    </row>
    <row r="4" spans="1:3">
      <c r="A4" s="1">
        <v>192</v>
      </c>
      <c r="B4" s="1">
        <v>14</v>
      </c>
      <c r="C4" s="1">
        <v>13.227</v>
      </c>
    </row>
    <row r="5" spans="1:3">
      <c r="A5" s="43">
        <v>256</v>
      </c>
      <c r="B5" s="1">
        <v>15</v>
      </c>
      <c r="C5" s="1">
        <v>13.157</v>
      </c>
    </row>
    <row r="6" spans="1:3">
      <c r="A6" s="43">
        <v>320</v>
      </c>
      <c r="B6" s="1">
        <v>15</v>
      </c>
      <c r="C6" s="1">
        <v>14.404999999999999</v>
      </c>
    </row>
    <row r="7" spans="1:3">
      <c r="A7" s="43">
        <v>384</v>
      </c>
      <c r="B7" s="1">
        <v>14</v>
      </c>
      <c r="C7" s="1">
        <v>14.71</v>
      </c>
    </row>
    <row r="8" spans="1:3">
      <c r="A8"/>
    </row>
    <row r="9" spans="1:3">
      <c r="A9"/>
    </row>
    <row r="10" spans="1:3">
      <c r="A10"/>
    </row>
    <row r="11" spans="1:3">
      <c r="A11"/>
    </row>
  </sheetData>
  <pageMargins left="0" right="0" top="0.13888888888888901" bottom="0.13888888888888901" header="0" footer="0"/>
  <pageSetup paperSize="9" orientation="portrait" useFirstPageNumber="1" horizontalDpi="300" verticalDpi="300"/>
  <headerFooter>
    <oddHeader>&amp;C&amp;"Arial,Regular"&amp;10&amp;A</oddHeader>
    <oddFooter>&amp;C&amp;"Arial,Regular"&amp;10Page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1086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sw6_UDP</vt:lpstr>
      <vt:lpstr>sw6_TCP</vt:lpstr>
      <vt:lpstr>Grafik 30 kali iterasi</vt:lpstr>
      <vt:lpstr>Time_Convergence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Ryouma</dc:creator>
  <dc:description/>
  <cp:lastModifiedBy>Kukuh</cp:lastModifiedBy>
  <cp:revision>327</cp:revision>
  <dcterms:created xsi:type="dcterms:W3CDTF">2019-04-05T14:54:23Z</dcterms:created>
  <dcterms:modified xsi:type="dcterms:W3CDTF">2019-07-16T13:08:51Z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